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O:\Comp\Subdirecciones\Contratacion\CALERO\CONTRATOS\20_2021\1.- Aprobación pliegos\"/>
    </mc:Choice>
  </mc:AlternateContent>
  <xr:revisionPtr revIDLastSave="0" documentId="8_{6A8F5CA2-464F-4941-8131-10A23F1B39A9}" xr6:coauthVersionLast="46" xr6:coauthVersionMax="46" xr10:uidLastSave="{00000000-0000-0000-0000-000000000000}"/>
  <bookViews>
    <workbookView xWindow="-108" yWindow="-108" windowWidth="23256" windowHeight="12576" activeTab="1" xr2:uid="{846A5633-E875-46D0-8F40-D396BEAFB9FD}"/>
  </bookViews>
  <sheets>
    <sheet name="LOTE 1" sheetId="1" r:id="rId1"/>
    <sheet name="LOT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6" i="1" l="1"/>
  <c r="H175" i="1"/>
  <c r="H174" i="1"/>
  <c r="H170" i="1"/>
  <c r="H169" i="1"/>
  <c r="H165" i="1"/>
  <c r="H164" i="1"/>
  <c r="H148" i="1"/>
  <c r="H149" i="1"/>
  <c r="H150" i="1"/>
  <c r="H151" i="1"/>
  <c r="H152" i="1"/>
  <c r="H153" i="1"/>
  <c r="H154" i="1"/>
  <c r="H155" i="1"/>
  <c r="H156" i="1"/>
  <c r="H157" i="1"/>
  <c r="H159" i="1"/>
  <c r="H147" i="1"/>
  <c r="H125" i="1"/>
  <c r="H126" i="1"/>
  <c r="H127" i="1"/>
  <c r="H128" i="1"/>
  <c r="H129" i="1"/>
  <c r="H130" i="1"/>
  <c r="H131" i="1"/>
  <c r="H132" i="1"/>
  <c r="H133" i="1"/>
  <c r="H134" i="1"/>
  <c r="H135" i="1"/>
  <c r="H136" i="1"/>
  <c r="H137" i="1"/>
  <c r="H138" i="1"/>
  <c r="H139" i="1"/>
  <c r="H140" i="1"/>
  <c r="H141" i="1"/>
  <c r="H142" i="1"/>
  <c r="H143" i="1"/>
  <c r="H124" i="1"/>
  <c r="H116" i="1"/>
  <c r="H114" i="1"/>
  <c r="H112" i="1"/>
  <c r="H108" i="1"/>
  <c r="H106" i="1"/>
  <c r="H105" i="1"/>
  <c r="H103" i="1"/>
  <c r="H101" i="1"/>
  <c r="H100" i="1"/>
  <c r="H98" i="1"/>
  <c r="H96" i="1"/>
  <c r="H85" i="1"/>
  <c r="H87" i="1"/>
  <c r="H89" i="1"/>
  <c r="H91" i="1"/>
  <c r="H83" i="1"/>
  <c r="H82" i="1"/>
  <c r="H78" i="1"/>
  <c r="H80" i="1"/>
  <c r="H76" i="1"/>
  <c r="H68" i="1"/>
  <c r="H70" i="1"/>
  <c r="H72" i="1"/>
  <c r="H66" i="1"/>
  <c r="H58" i="1"/>
  <c r="H60" i="1"/>
  <c r="H62" i="1"/>
  <c r="H56" i="1"/>
  <c r="H48" i="1"/>
  <c r="H50" i="1"/>
  <c r="H52" i="1"/>
  <c r="H46" i="1"/>
  <c r="H37" i="1"/>
  <c r="H39" i="1"/>
  <c r="H41" i="1"/>
  <c r="H35" i="1"/>
  <c r="H27" i="1"/>
  <c r="H29" i="1"/>
  <c r="H31" i="1"/>
  <c r="H25" i="1"/>
  <c r="H21" i="1"/>
  <c r="H19" i="1"/>
  <c r="H11" i="1"/>
  <c r="H13" i="1"/>
  <c r="H15" i="1"/>
  <c r="H9" i="1"/>
  <c r="H175" i="2"/>
  <c r="H176" i="2"/>
  <c r="H174" i="2"/>
  <c r="H170" i="2"/>
  <c r="H169" i="2"/>
  <c r="H165" i="2"/>
  <c r="G167" i="2" s="1"/>
  <c r="H167" i="2" s="1"/>
  <c r="H164" i="2"/>
  <c r="H148" i="2"/>
  <c r="H149" i="2"/>
  <c r="G162" i="2" s="1"/>
  <c r="H162" i="2" s="1"/>
  <c r="H150" i="2"/>
  <c r="H151" i="2"/>
  <c r="H152" i="2"/>
  <c r="H153" i="2"/>
  <c r="H154" i="2"/>
  <c r="H155" i="2"/>
  <c r="H156" i="2"/>
  <c r="H157" i="2"/>
  <c r="H159" i="2"/>
  <c r="H147" i="2"/>
  <c r="H125" i="2"/>
  <c r="H126" i="2"/>
  <c r="H127" i="2"/>
  <c r="H128" i="2"/>
  <c r="H129" i="2"/>
  <c r="H130" i="2"/>
  <c r="H131" i="2"/>
  <c r="H132" i="2"/>
  <c r="H133" i="2"/>
  <c r="H134" i="2"/>
  <c r="H135" i="2"/>
  <c r="H136" i="2"/>
  <c r="H137" i="2"/>
  <c r="H138" i="2"/>
  <c r="H139" i="2"/>
  <c r="H140" i="2"/>
  <c r="H141" i="2"/>
  <c r="H142" i="2"/>
  <c r="H143" i="2"/>
  <c r="H124" i="2"/>
  <c r="H117" i="2"/>
  <c r="H116" i="2"/>
  <c r="H114" i="2"/>
  <c r="H112" i="2"/>
  <c r="H108" i="2"/>
  <c r="H106" i="2"/>
  <c r="H105" i="2"/>
  <c r="H103" i="2"/>
  <c r="H101" i="2"/>
  <c r="H98" i="2"/>
  <c r="H96" i="2"/>
  <c r="H91" i="2"/>
  <c r="H89" i="2"/>
  <c r="H87" i="2"/>
  <c r="H85" i="2"/>
  <c r="H83" i="2"/>
  <c r="H82" i="2"/>
  <c r="H80" i="2"/>
  <c r="H78" i="2"/>
  <c r="H76" i="2"/>
  <c r="H72" i="2"/>
  <c r="H70" i="2"/>
  <c r="H68" i="2"/>
  <c r="H66" i="2"/>
  <c r="H62" i="2"/>
  <c r="H60" i="2"/>
  <c r="H58" i="2"/>
  <c r="H56" i="2"/>
  <c r="H52" i="2"/>
  <c r="H50" i="2"/>
  <c r="H48" i="2"/>
  <c r="H46" i="2"/>
  <c r="H41" i="2"/>
  <c r="H39" i="2"/>
  <c r="H37" i="2"/>
  <c r="H35" i="2"/>
  <c r="H31" i="2"/>
  <c r="H29" i="2"/>
  <c r="H27" i="2"/>
  <c r="H25" i="2"/>
  <c r="H21" i="2"/>
  <c r="H19" i="2"/>
  <c r="H9" i="2"/>
  <c r="H13" i="2"/>
  <c r="H15" i="2"/>
  <c r="H11" i="2"/>
  <c r="H184" i="1"/>
  <c r="H179" i="1"/>
  <c r="H179" i="2"/>
  <c r="G184" i="2"/>
  <c r="G179" i="2" s="1"/>
  <c r="G44" i="2" l="1"/>
  <c r="H44" i="2" s="1"/>
  <c r="G23" i="2"/>
  <c r="H23" i="2" s="1"/>
  <c r="G145" i="2"/>
  <c r="H145" i="2" s="1"/>
  <c r="G178" i="2"/>
  <c r="H178" i="2" s="1"/>
  <c r="H184" i="2"/>
  <c r="G172" i="2"/>
  <c r="H172" i="2" s="1"/>
  <c r="H189" i="2"/>
  <c r="G117" i="2"/>
  <c r="G110" i="2"/>
  <c r="H110" i="2" s="1"/>
  <c r="G93" i="2"/>
  <c r="G74" i="2"/>
  <c r="G64" i="2"/>
  <c r="G54" i="2"/>
  <c r="G33" i="2"/>
  <c r="G17" i="2"/>
  <c r="G146" i="2"/>
  <c r="H146" i="2" s="1"/>
  <c r="G18" i="2"/>
  <c r="H18" i="2" s="1"/>
  <c r="G123" i="2"/>
  <c r="H123" i="2" s="1"/>
  <c r="G163" i="2"/>
  <c r="H163" i="2" s="1"/>
  <c r="G184" i="1"/>
  <c r="G173" i="2" l="1"/>
  <c r="H173" i="2" s="1"/>
  <c r="G34" i="2"/>
  <c r="H34" i="2" s="1"/>
  <c r="G168" i="2"/>
  <c r="G55" i="2"/>
  <c r="H55" i="2" s="1"/>
  <c r="H64" i="2"/>
  <c r="G24" i="2"/>
  <c r="H24" i="2" s="1"/>
  <c r="H33" i="2"/>
  <c r="G45" i="2"/>
  <c r="H45" i="2" s="1"/>
  <c r="H54" i="2"/>
  <c r="G65" i="2"/>
  <c r="H65" i="2" s="1"/>
  <c r="H74" i="2"/>
  <c r="G75" i="2"/>
  <c r="H75" i="2" s="1"/>
  <c r="H93" i="2"/>
  <c r="G7" i="2"/>
  <c r="H7" i="2" s="1"/>
  <c r="H17" i="2"/>
  <c r="G111" i="2"/>
  <c r="G94" i="2"/>
  <c r="H94" i="2" s="1"/>
  <c r="G167" i="1"/>
  <c r="G178" i="1"/>
  <c r="H178" i="1" s="1"/>
  <c r="G162" i="1"/>
  <c r="H162" i="1" s="1"/>
  <c r="G172" i="1"/>
  <c r="H172" i="1" s="1"/>
  <c r="H168" i="2" l="1"/>
  <c r="H188" i="2" s="1"/>
  <c r="G163" i="1"/>
  <c r="H163" i="1" s="1"/>
  <c r="H167" i="1"/>
  <c r="H111" i="2"/>
  <c r="H187" i="2" s="1"/>
  <c r="G146" i="1"/>
  <c r="H146" i="1" s="1"/>
  <c r="G173" i="1"/>
  <c r="H173" i="1" s="1"/>
  <c r="G168" i="1"/>
  <c r="H168" i="1" s="1"/>
  <c r="G117" i="1"/>
  <c r="H117" i="1" s="1"/>
  <c r="G179" i="1"/>
  <c r="H189" i="1" s="1"/>
  <c r="G110" i="1"/>
  <c r="H110" i="1" s="1"/>
  <c r="G93" i="1"/>
  <c r="H93" i="1" s="1"/>
  <c r="G111" i="1" l="1"/>
  <c r="H111" i="1" s="1"/>
  <c r="G94" i="1"/>
  <c r="H94" i="1" s="1"/>
  <c r="G23" i="1"/>
  <c r="G75" i="1"/>
  <c r="H75" i="1" s="1"/>
  <c r="G64" i="1"/>
  <c r="H64" i="1" s="1"/>
  <c r="G33" i="1"/>
  <c r="H33" i="1" s="1"/>
  <c r="G44" i="1"/>
  <c r="H44" i="1" s="1"/>
  <c r="G54" i="1"/>
  <c r="H54" i="1" s="1"/>
  <c r="G74" i="1"/>
  <c r="H74" i="1" s="1"/>
  <c r="G17" i="1"/>
  <c r="H17" i="1" s="1"/>
  <c r="G18" i="1" l="1"/>
  <c r="H18" i="1" s="1"/>
  <c r="H23" i="1"/>
  <c r="G145" i="1"/>
  <c r="H145" i="1" s="1"/>
  <c r="G34" i="1"/>
  <c r="H34" i="1" s="1"/>
  <c r="G24" i="1"/>
  <c r="H24" i="1" s="1"/>
  <c r="G45" i="1"/>
  <c r="H45" i="1" s="1"/>
  <c r="G65" i="1"/>
  <c r="H65" i="1" s="1"/>
  <c r="G55" i="1"/>
  <c r="H55" i="1" s="1"/>
  <c r="G7" i="1"/>
  <c r="H7" i="1" s="1"/>
  <c r="G123" i="1" l="1"/>
  <c r="H187" i="1"/>
  <c r="H123" i="1" l="1"/>
  <c r="H188" i="1" s="1"/>
</calcChain>
</file>

<file path=xl/sharedStrings.xml><?xml version="1.0" encoding="utf-8"?>
<sst xmlns="http://schemas.openxmlformats.org/spreadsheetml/2006/main" count="960" uniqueCount="292">
  <si>
    <t>CONSTRUCCIÓN NUEVOS PIEZÓMETROS</t>
  </si>
  <si>
    <t>Código</t>
  </si>
  <si>
    <t>Nat</t>
  </si>
  <si>
    <t>Ud</t>
  </si>
  <si>
    <t>Resumen</t>
  </si>
  <si>
    <t>CanPres</t>
  </si>
  <si>
    <t>PrPres</t>
  </si>
  <si>
    <t>ImpPres</t>
  </si>
  <si>
    <t xml:space="preserve">C01          </t>
  </si>
  <si>
    <t>Capítulo</t>
  </si>
  <si>
    <t/>
  </si>
  <si>
    <t>EMPLAZAMIENTO</t>
  </si>
  <si>
    <t xml:space="preserve">C01_1        </t>
  </si>
  <si>
    <t>Otros</t>
  </si>
  <si>
    <t>Ud.</t>
  </si>
  <si>
    <t>Acondicionamiento y restauración del área de trabajo.</t>
  </si>
  <si>
    <t xml:space="preserve">C01_2        </t>
  </si>
  <si>
    <t>Partida</t>
  </si>
  <si>
    <t>Transporte desde el centro de trabajo hasta área de trabajo y regreso.</t>
  </si>
  <si>
    <t xml:space="preserve">Transporte de los equipos, materiales y maquinaria de perforación necesarios para la ejecución de los trabajos contemplados en este presupuesto desde la base del centro de trabajo hasta la Comunidad de Madrid  y vuelta del equipo a la base del centro de trabajo.
</t>
  </si>
  <si>
    <t xml:space="preserve">C01_3        </t>
  </si>
  <si>
    <t>Transporte y emplazamiento del equipo de perforación.</t>
  </si>
  <si>
    <t>Incluyendo desplazamiento entre puntos de perforación, instalación de tanques en superficie y sistema desarenador para circulación del lodo.</t>
  </si>
  <si>
    <t xml:space="preserve">C01_4        </t>
  </si>
  <si>
    <t>Retirada del equipo de perforación de cada emplazamiento.</t>
  </si>
  <si>
    <t xml:space="preserve">Incluyendo recogida de tanques en superficie y sistema desarenador para circulación del lodo.
</t>
  </si>
  <si>
    <t>C01</t>
  </si>
  <si>
    <t xml:space="preserve">C02          </t>
  </si>
  <si>
    <t>PERFORACION</t>
  </si>
  <si>
    <t xml:space="preserve">C02_1        </t>
  </si>
  <si>
    <t>m.l.</t>
  </si>
  <si>
    <t>Perforación mediante circulación inversa a diámetro 450 mm</t>
  </si>
  <si>
    <t xml:space="preserve">Con tricono de 17 1/2 pulgadas, 450 mm y sistema de circulación del lodo mediante tanques en superficie y desarenador
</t>
  </si>
  <si>
    <t xml:space="preserve">C02_2        </t>
  </si>
  <si>
    <t>Perforación mediante circulación inversa a diámetro 300 mm</t>
  </si>
  <si>
    <t xml:space="preserve">Con tricono de 12 pulgadas, 300 mm y sistema de circulación del lodo mediante tanques en superficie y desarenador
</t>
  </si>
  <si>
    <t>C02</t>
  </si>
  <si>
    <t xml:space="preserve">C03          </t>
  </si>
  <si>
    <t>TESTIFICACIÓN GEOFÍSICA Y REGISTRO DE VÍDEO</t>
  </si>
  <si>
    <t xml:space="preserve">C03_1        </t>
  </si>
  <si>
    <t>Registro de gamma natural, potencial espontáneo y resistividad</t>
  </si>
  <si>
    <t xml:space="preserve">Incluido transporte de equipo para registro, interpretación, entrega de datos en formato excel e informe final.
</t>
  </si>
  <si>
    <t xml:space="preserve">C03_2        </t>
  </si>
  <si>
    <t>Registro continuo de verticalidad y alineación</t>
  </si>
  <si>
    <t xml:space="preserve">Incluido transporte de equipo para registro, interpretación, entrega de datos en formato excel e informe final.
</t>
  </si>
  <si>
    <t xml:space="preserve">C03_3        </t>
  </si>
  <si>
    <t>Registro de conductividad y temperatura</t>
  </si>
  <si>
    <t xml:space="preserve">C03_4        </t>
  </si>
  <si>
    <t>Registro de vídeo</t>
  </si>
  <si>
    <t xml:space="preserve">Incluido desplazamiento a puntos de registro, interpretación, copia de video e informe final.
</t>
  </si>
  <si>
    <t>C03</t>
  </si>
  <si>
    <t xml:space="preserve">C04          </t>
  </si>
  <si>
    <t>ENTUBACIÓN</t>
  </si>
  <si>
    <t xml:space="preserve">C04_1        </t>
  </si>
  <si>
    <t>Material</t>
  </si>
  <si>
    <t>Tubería ciega de acero al carbono  S235JR DN350</t>
  </si>
  <si>
    <t xml:space="preserve">Suministrada a pie de obra en tubos de 6 m. De espesor 4 mm y extremos biselados
</t>
  </si>
  <si>
    <t xml:space="preserve">C04_2        </t>
  </si>
  <si>
    <t>Tubería ciega de acero inoxidable AISI 304L DN150</t>
  </si>
  <si>
    <t xml:space="preserve">Suministrada a pie de obra en tubos de 6 m. De espesor 4 mm y  Ø ext. 168,3 mm.Ø int. 160,3 mm y extremos biselados
</t>
  </si>
  <si>
    <t xml:space="preserve">C04_3        </t>
  </si>
  <si>
    <t>Tubería filtrante de puentecillo en acero AISI 304L DN150</t>
  </si>
  <si>
    <t xml:space="preserve">Suministrada a pie de obra en tubos de 6 m. Espesor 4 mm, material no pasivado con soldaduras cepilladas. Ø ext. 168,3 mm.Ø int. 160,3 mm, Filtro de 1 mm y extremos biselados
</t>
  </si>
  <si>
    <t xml:space="preserve">C04_4        </t>
  </si>
  <si>
    <t>Mano de obra</t>
  </si>
  <si>
    <t>Colocación de tubería en interior de sondeo</t>
  </si>
  <si>
    <t xml:space="preserve">Incluyendo manejo de tubería en obra, soldadura y control de calidad por líquido penetrantes en al menos 5 puntos por sondeo.
</t>
  </si>
  <si>
    <t>C04</t>
  </si>
  <si>
    <t xml:space="preserve">C05          </t>
  </si>
  <si>
    <t>ENGRAVILLADO Y CEMENTACIÓN</t>
  </si>
  <si>
    <t xml:space="preserve">C05_1        </t>
  </si>
  <si>
    <t>Tm</t>
  </si>
  <si>
    <t>Empaque con grava silícea de 3-5 mm según especificaciones PPTP</t>
  </si>
  <si>
    <t xml:space="preserve">Incluyendo suministro en obra en Big Bag de 1.5 tn y colocación en interior de sondeo.
</t>
  </si>
  <si>
    <t xml:space="preserve">C05_2        </t>
  </si>
  <si>
    <t>Empaque con grava silícea de 10 mm según especificaciones PPTP</t>
  </si>
  <si>
    <t xml:space="preserve">Incluyendo suministro en obra en Big Bag de 1.5 tn y colocación en interior de sondeo.
</t>
  </si>
  <si>
    <t xml:space="preserve">C05_3        </t>
  </si>
  <si>
    <t>kg</t>
  </si>
  <si>
    <t>"Compactonit" colocado en el interior del sondeo</t>
  </si>
  <si>
    <t xml:space="preserve">Pellets de bentonita de alta expansividad de acuerdo a especificaciones del PPTP, incluyendo suministro en obra en sacos de 25kg
</t>
  </si>
  <si>
    <t xml:space="preserve">C05_4        </t>
  </si>
  <si>
    <t>m³</t>
  </si>
  <si>
    <t>Cementación del espacio anular CEM II/B-P 42,5</t>
  </si>
  <si>
    <t xml:space="preserve">Incluyendo suministro en obra, mediante cemento conforme a especificaciones del PPTP
</t>
  </si>
  <si>
    <t>C05</t>
  </si>
  <si>
    <t xml:space="preserve">C06          </t>
  </si>
  <si>
    <t>DESARROLLO Y LIMPIEZA</t>
  </si>
  <si>
    <t xml:space="preserve">C06_1        </t>
  </si>
  <si>
    <t>Desarrollo y limpieza de lodos con aire comprimido</t>
  </si>
  <si>
    <t xml:space="preserve">Con la propia máquina de perforación.
</t>
  </si>
  <si>
    <t xml:space="preserve">C06_3        </t>
  </si>
  <si>
    <t>Desplazamiento de equipo de aforo para limpieza de sondeos</t>
  </si>
  <si>
    <t xml:space="preserve">Desde base de centro de trabajo hasta la Comunidad de Madrid y retirada hasta su base
</t>
  </si>
  <si>
    <t xml:space="preserve">C06_4        </t>
  </si>
  <si>
    <t>Montaje y desmontaje de equipo de bombeo para limpieza de sondeo</t>
  </si>
  <si>
    <t xml:space="preserve">Para realización de la limpieza, incluyendo transporte de equipos y desplazamiento entre puntos de limpieza.
</t>
  </si>
  <si>
    <t xml:space="preserve">C06_5        </t>
  </si>
  <si>
    <t xml:space="preserve">Incluyendo presencia del personal necesario para el control de la limpieza del sondeo y realización de informe.
</t>
  </si>
  <si>
    <t>C06</t>
  </si>
  <si>
    <t xml:space="preserve">C07          </t>
  </si>
  <si>
    <t>EQUIPAMIENTO</t>
  </si>
  <si>
    <t xml:space="preserve">C07_1        </t>
  </si>
  <si>
    <t>Arqueta antivandálica metálica</t>
  </si>
  <si>
    <t xml:space="preserve">Para cierre cabeza de sondeo, de dimensiones 0.5mx0.5mx0.5m, perforada en fondo para drenaje de pluviales, incluyendo sistema de cierre y dos perforaciones preparadas para entrada de cables con prensaestopa, polea para sujección de cable de conexión del sensor piezoresistivo y chapa identificativa.
</t>
  </si>
  <si>
    <t xml:space="preserve">C07_2        </t>
  </si>
  <si>
    <t>Sensor de nivel piezométrico con medida de temperatura del agua</t>
  </si>
  <si>
    <t xml:space="preserve">Sensor de nivel piezométrico rango 20Bar/200mH20 dotado de una salida de 4-20 mA proporcional al nivel con sensor PT100 4 hilos para medida de temperatura del agua del sondeo y contrapesos adicionales adaptables al sensor
</t>
  </si>
  <si>
    <t xml:space="preserve">C07_4        </t>
  </si>
  <si>
    <t>Conector aéreo estanco de 7 pines</t>
  </si>
  <si>
    <t xml:space="preserve">Conector para cable de 7 hilos de material plástico compuesto por macho y hembra, 14 pines por par de conector, 7 macho y 7 hembra, junta de estanqueidad, tapones. Todo el conjunto debe ser de estanqueidad IP68. Instalado y funcionando (tipo amphenol)
</t>
  </si>
  <si>
    <t xml:space="preserve">C07_3        </t>
  </si>
  <si>
    <t>Cable de conexión del sensor piezométrico.</t>
  </si>
  <si>
    <t>C7</t>
  </si>
  <si>
    <t xml:space="preserve">C08          </t>
  </si>
  <si>
    <t>ACONDICIONAMIENTO FINAL</t>
  </si>
  <si>
    <t xml:space="preserve">C08_1        </t>
  </si>
  <si>
    <t>Ejecución de zona de acceso para mantenimiento</t>
  </si>
  <si>
    <t xml:space="preserve">Con piedra para encachado, incluyendo apisonado y compactado del firme.
</t>
  </si>
  <si>
    <t xml:space="preserve">C08_2        </t>
  </si>
  <si>
    <t>m²</t>
  </si>
  <si>
    <t>Losa hidráulica de cualquier color, prefabricada e=5 cm s/horm.</t>
  </si>
  <si>
    <t>Suministro y colocación de losa de color gris de hormigón, prefabricada de 5 cm de espesor mínimo, sentada sobre hormigón, incluso mortero de asiento y relleno de juntas.</t>
  </si>
  <si>
    <t xml:space="preserve">C08_3        </t>
  </si>
  <si>
    <t>Bordillo prefabricado de hormigón, recto o curvo, de 10x20 cm.</t>
  </si>
  <si>
    <t>Suministro y colocación de bordillo prefabricado de hormigón, recto o curvo, de 10x20 cm, incluso mortero de asiento y rejuntado, excavación y hormigón de solera HM-20 y refuerzo.</t>
  </si>
  <si>
    <t xml:space="preserve">C08_4        </t>
  </si>
  <si>
    <t>Desbroce y limpieza medios manuales</t>
  </si>
  <si>
    <t xml:space="preserve">C08_5        </t>
  </si>
  <si>
    <t>Excavación a cielo abierto, med. mecán. terreno medio</t>
  </si>
  <si>
    <t xml:space="preserve">Excavación a cielo abierto, por medios mecánicos, en terreno medio (suelo con golpeo en el ensayo SPT entre 10 y 30 golpes / 30 cm), medido sobre perfil.
</t>
  </si>
  <si>
    <t xml:space="preserve">C08_6        </t>
  </si>
  <si>
    <t>HM 20/B/20/I para asiento tuberías</t>
  </si>
  <si>
    <t xml:space="preserve">Hormigón en masa HM 20//B/20 fabricado con cemento CEM II/A-P 32,5, para asiento de tubería, colocado a cualquier profundidad con espesor mínimo de 15 cm, logrando un ángulo de la cama de apoyo entre 90º a 180º, incluso compactación, curado y acabado.
</t>
  </si>
  <si>
    <t xml:space="preserve">C08_7        </t>
  </si>
  <si>
    <t>Canaliz. subterránea terreno</t>
  </si>
  <si>
    <t xml:space="preserve">Canalización subterránea en terreno, para cables de baja tensión y comunicaciones bajo tubo, comprendiendo zanja de 0,60x0,60 m y dos tubos de PVC de 160 mm de diámetro, incluyendo excavación y relleno de zanja, cables de acero pasa-guía, cinta de señalización de canalización eléctrica y corchetes.
</t>
  </si>
  <si>
    <t xml:space="preserve">C08_8        </t>
  </si>
  <si>
    <t>Arqueta de registro de polipropileno, 30 x 30 x 30 cm</t>
  </si>
  <si>
    <t xml:space="preserve">Con fondo precortado, tapa de PVC y cierre hermético
</t>
  </si>
  <si>
    <t xml:space="preserve">C08_9        </t>
  </si>
  <si>
    <t>Desmantelamiento y clausura sondeo</t>
  </si>
  <si>
    <t xml:space="preserve">Incluyendo retirada de cables y sensor piezoresistivo, desmantelamiento arqueta antivandálica, relleno con material inerte y hormigonado.
</t>
  </si>
  <si>
    <t>C08</t>
  </si>
  <si>
    <t xml:space="preserve">C09          </t>
  </si>
  <si>
    <t>MEDIDAS CONTAMINACIÓN ACÚSTICA</t>
  </si>
  <si>
    <t xml:space="preserve">C09_1        </t>
  </si>
  <si>
    <t>Barrera acústica móvil recuperable sobre valla</t>
  </si>
  <si>
    <t xml:space="preserve">Barrera acústica ligera, resistente al agua IPX6 y resistente al fuego de acuerdo a la norma ASTM E84, con material de absorción acústico de hasta 40 dB para 4000Hz de frecuencia
</t>
  </si>
  <si>
    <t xml:space="preserve">C09_2        </t>
  </si>
  <si>
    <t>Valla trasladable</t>
  </si>
  <si>
    <t xml:space="preserve">Valla trasladable de 3,50x3,00 m, formada por panel de malla electrosoldada de 200x100 mm de paso de malla y postes verticales y horizontales de 40 mm de diámetro, acabado galvanizado, colocados sobre bases prefabricadas de hormigón, para delimitación del compresor y colocación de paneles de absorción del ruido.
</t>
  </si>
  <si>
    <t xml:space="preserve">C09_3        </t>
  </si>
  <si>
    <t>Montaje sistema de protección acústica móvil</t>
  </si>
  <si>
    <t xml:space="preserve">Incluyendo montaje y desmontaje de la valla trasladable, pies de hormigón y barrera acústica móvil recuperable
</t>
  </si>
  <si>
    <t xml:space="preserve">C09_4        </t>
  </si>
  <si>
    <t>h</t>
  </si>
  <si>
    <t>Horas de parada perforación horario nocturno 22 h-7 h</t>
  </si>
  <si>
    <t xml:space="preserve">En cumplimiento con el ART. 42 de la OM Protección contra la Contaminación Acústica y Térmica Artículo 42.-Obras y trabajos en el medio ambiente exterior y edificaciones.
</t>
  </si>
  <si>
    <t xml:space="preserve">C09_5        </t>
  </si>
  <si>
    <t>Horas de parada perforación sin circulación de lodo.</t>
  </si>
  <si>
    <t xml:space="preserve">C09_6        </t>
  </si>
  <si>
    <t>Ensayo de medida de nivel de ruido</t>
  </si>
  <si>
    <t xml:space="preserve">Mediante calibradores y sonómetros calibrados. Incluyendo, al menos, 3 mediciones en diferentes tramos horarios, diurno y nocturno, desplazamiento a lugar de medición y emisión de informe con resultados obtenidos.
</t>
  </si>
  <si>
    <t>CO9_7</t>
  </si>
  <si>
    <t>P.A.</t>
  </si>
  <si>
    <t>Partida alzada para actuaciones imprevistas</t>
  </si>
  <si>
    <t>Partida alzada a justificar para actuaciones imprevistas, según apartado 10.12 del Anexo I del PCAP</t>
  </si>
  <si>
    <t>C09</t>
  </si>
  <si>
    <t xml:space="preserve">C10          </t>
  </si>
  <si>
    <t>GESTIÓN DE RESIDUOS</t>
  </si>
  <si>
    <t xml:space="preserve">GESRCD0I     </t>
  </si>
  <si>
    <t>Gestión RCD tipo I</t>
  </si>
  <si>
    <t xml:space="preserve">Tierras y pétreos de la excavación
</t>
  </si>
  <si>
    <t xml:space="preserve">GESRCD0II    </t>
  </si>
  <si>
    <t>Gestión RCD tipo II</t>
  </si>
  <si>
    <t xml:space="preserve">RCDs Naturaleza Pétrea, no pétrea y pontencialmente peligrosos
</t>
  </si>
  <si>
    <t xml:space="preserve">ALQ         </t>
  </si>
  <si>
    <t>Alquiler contendedores y otros</t>
  </si>
  <si>
    <t>C10</t>
  </si>
  <si>
    <t>MANTENIMIENTO RED PIEZOMÉTRICA</t>
  </si>
  <si>
    <t>C11</t>
  </si>
  <si>
    <t>MANTENIMIENTO Y CONSERVACIÓN ESTACIÓN PIEZOMÉTRICA</t>
  </si>
  <si>
    <t>C11_1</t>
  </si>
  <si>
    <t>Pintura interior y exterior de arqueta de 0,5 x 0,5 x 0,5 m.</t>
  </si>
  <si>
    <t>C11_2</t>
  </si>
  <si>
    <t>Engrase de pernios y soldadura si es necesario en tapa de arqueta.</t>
  </si>
  <si>
    <t>C11_3</t>
  </si>
  <si>
    <t>m2</t>
  </si>
  <si>
    <t>Desbroce de vegetación del pavimento de la estación piezométrica.</t>
  </si>
  <si>
    <t>C11_4</t>
  </si>
  <si>
    <t xml:space="preserve">Suministro y colocación de losa de color gris de hormigón, prefabricada de 5 cm de espesor mínimo, sentada sobre hormigón HM-20/P/20/I, incluso mortero de asiento y relleno de juntas. </t>
  </si>
  <si>
    <t>C11_5</t>
  </si>
  <si>
    <t>C11_6</t>
  </si>
  <si>
    <t xml:space="preserve">m.l. </t>
  </si>
  <si>
    <t>Reparación o reposición de cerramiento metálico de 2 m de altura y alambre galvanizado, incluso postes, totalmente terminado.</t>
  </si>
  <si>
    <t>C11_7</t>
  </si>
  <si>
    <t>Pintura  y mantenimiento de cerrajero de puerta metálica de cerramiento de 3 m de anchura y  2 m de altura  con pintura antioxidante, totalmente terminada .</t>
  </si>
  <si>
    <t>C11_8</t>
  </si>
  <si>
    <t>Reposición de puerta metálica de cerramiento de 3 m de anchura y 2 m de altura,  galvanizado en caliente Z-275 por inmersión, i/herrajes de colgar y seguridad, pasador de pie, elaborada en taller, ajuste y montaje en obra, totalmente terminada.</t>
  </si>
  <si>
    <t>C11_9</t>
  </si>
  <si>
    <t>Reposición y pintura de enlucidos en vallado perimetral de la estación piezométrica.</t>
  </si>
  <si>
    <t>C11_10</t>
  </si>
  <si>
    <t>m3</t>
  </si>
  <si>
    <t>Excavación a cielo abierto, por medios mecánicos, en terreno blando (suelo con golpeo en el ensayo SPT menor o igual que 10 golpes/30 cm), medido sobre perfil, con transporte a vertedero o préstamos y cánon de vertido, i/p.p. de medidas de seguridad.</t>
  </si>
  <si>
    <t>C11_12</t>
  </si>
  <si>
    <t>Excavación en zanja, por medios mecánicos, en terreno blando (suelo con golpeo en el ensayo SPT menor o igual que 10 golpes/30 cm), medido sobre perfil, con transporte a vertedero o préstamos y cánon de vertido, i/p.p. de medidas de seguridad.</t>
  </si>
  <si>
    <t>C11_13</t>
  </si>
  <si>
    <t>Excavación en pozo, por medios mecánicos, en terreno medio (suelo con golpeo en el SPT entre 10 y 30 golpes/30 cm), medido sobre perfil, con transporte a vertedero o préstamos y cánon de vertido, i/p.p. de medidas de seguridad.</t>
  </si>
  <si>
    <t>C11_14</t>
  </si>
  <si>
    <t>Jornada de pala cargadora sobre neumáticos, incluso mquinista, de 80 a 100 CV. (capacidad de cuchara 1,000 , 1,250 litos).</t>
  </si>
  <si>
    <t>C11_15</t>
  </si>
  <si>
    <t xml:space="preserve">Suministro y puesta en obra de hormigón de limpieza HL-150/B/12 o HL-150/B/20, elaborado en central y vertido desde camión o bomba, para formación de capa de hormigón de limpieza y nivelado de fondos de cimentación, colocado a cualquier profundidad. Según EHE vigente. </t>
  </si>
  <si>
    <t>C11_16</t>
  </si>
  <si>
    <t>Suministro y puesta en obra de hormigón para armar HA-25/F/20/IIa elaborado en central y vertido desde camión elementos horizontales de estructura (cimentaciones, soleras, vigas, etc.), incluso compactación, vibrado, curado y acabado. según EHE vigente.</t>
  </si>
  <si>
    <t>C11_17</t>
  </si>
  <si>
    <t>Kg</t>
  </si>
  <si>
    <t xml:space="preserve">Suministro y colocación de acero para armaduras en barras corrugadas B 500 S, incluso cortado, doblado, recortes y colocación, según peso teórico. </t>
  </si>
  <si>
    <t>C11_18</t>
  </si>
  <si>
    <t>Suministro y colocación de plancha de acero salvazanajas para paso de peatones de 8 mm de espesor con orificio o elemento de sujección para su correcta manipulación. Incluso instalación y retirada. Amortizable en 10 usos.</t>
  </si>
  <si>
    <t>C11_19</t>
  </si>
  <si>
    <t>m</t>
  </si>
  <si>
    <t xml:space="preserve">Suministro e instalación de tubería de UPVC para saneamiento, de diámetro exterior 315 mm y PN 4 atm, conforme a norma UNE-EN 1452-2 y/o según normativa  vigente, incluso parte proporcional de junta elástica y pruebas. Para paso de camino temporal, recubierta con material de la propia excavación.
</t>
  </si>
  <si>
    <t>C11_20</t>
  </si>
  <si>
    <t xml:space="preserve">Ud. </t>
  </si>
  <si>
    <t>Arqueta metálica antivandálica para cierre cabeza de sondeo, de dimensiones 0,5 m * 0,5 m * 0,5 m, perforada en fondo para drenaje de pluviales, incluyendo sistema de cierre y dos perforaciones preparadas para entrada de cables con prensaestopa, polea para sujección de cable de conexión del sensor piezoresistivo y chapa identificativa.</t>
  </si>
  <si>
    <t>C11_21</t>
  </si>
  <si>
    <t xml:space="preserve">Encachado con grava de cantera de piedra caliza, Ø 40/70 extendida y compaactada con medios mecánicos, medido sobre perfil. </t>
  </si>
  <si>
    <t>C12</t>
  </si>
  <si>
    <t>LIMPIEZA, DESARROLLO Y MUESTREO RED PIEZOMÉTRICA</t>
  </si>
  <si>
    <t>C12_1</t>
  </si>
  <si>
    <t>Emplazamiento en primera estación piezométrica</t>
  </si>
  <si>
    <t>C12_2</t>
  </si>
  <si>
    <t>Desplazamiento entre estaciones</t>
  </si>
  <si>
    <t>Desplazamiento entre estaciones piezométricas a menos de 4 km.</t>
  </si>
  <si>
    <t>Desplazamiento entre estaciones piezométricas a más de 4 km.</t>
  </si>
  <si>
    <t>C12_3</t>
  </si>
  <si>
    <t>Retirada desde la última estación piezométrica.</t>
  </si>
  <si>
    <t>C12_4</t>
  </si>
  <si>
    <t xml:space="preserve">Limpieza, desarrollo y muestreo mediante bomba sumergible o mediante bombeo con aire comprimido, y tubería, que no altere la calidad del agua en piezómetro de 50 m de profundidad, incluyendo transporte a obra de la maquinaria, cuatro horas de limpieza y toma de muestra en recipiente adecuado, determinaciones en campo, estabilización de la muestra y envío a laboratorio. </t>
  </si>
  <si>
    <t>C12_5</t>
  </si>
  <si>
    <t xml:space="preserve">Limpieza, desarrollo y muestreo mediante bomba sumergible o mediante bombeo con aire comprimido, y tubería, que no altere la calidad del agua en piezómetro de 150 m de profundidad, incluyendo transporte a obra de la maquinaria, seis horas de limpieza y toma de muestra en recipiente adecuado, determinaciones en campo, estabilización de la muestra y envío a laboratorio. </t>
  </si>
  <si>
    <t>C12_6</t>
  </si>
  <si>
    <t xml:space="preserve">Limpieza, desarrollo y muestreo mediante bomba sumergible o mediante bombeo con aire comprimido, y tubería, que no altere la calidad del agua en piezómetro de 300 m de profundidad, incluyendo transporte a obra de la maquinaria, ocho horas de limpieza y toma de muestra en recipiente adecuado, determinaciones en campo, estabilización de la muestra y envío a laboratorio. </t>
  </si>
  <si>
    <t>C12_7</t>
  </si>
  <si>
    <t>Análisis químico de muestra de agua en laboratorio, según condiciones del apartado 2.2.3. del PPTP.</t>
  </si>
  <si>
    <t>C12_8</t>
  </si>
  <si>
    <t>Cuba de 5.000 l de agua potable para limpieza de piezómetro.</t>
  </si>
  <si>
    <t>C12_9</t>
  </si>
  <si>
    <t>Desarrollo y limpieza de sondeo mediante aire comprimido</t>
  </si>
  <si>
    <t xml:space="preserve">Desarrollo de sondeo de 450 mm de diámetro mediante cepillado con air lift acoplado, incluyendo presencia del personal necesario para el control de la limpieza del sondeo y realización de informe.
</t>
  </si>
  <si>
    <t>C12_10</t>
  </si>
  <si>
    <t>Aforo de sondeo con grupo de bombeo de hasta 80 l/s a una altura manomémtrica de 300 m.c.a.</t>
  </si>
  <si>
    <t xml:space="preserve">Prueba de bombeo en sondeo de 450 mm de diámetro con grupo de bombeo de hasta 80 l/s a una altura manométrica de 300 m.c.a., incluyendo presencia del personal necesario para el control de la prueba, registro de datos de piezometría y caudal y realización de informe.
</t>
  </si>
  <si>
    <t>C13</t>
  </si>
  <si>
    <t xml:space="preserve"> REGISTRO DE VIDEO Y CONTROL DE PROTECCIÓN CATÓDICA</t>
  </si>
  <si>
    <t>C13_1</t>
  </si>
  <si>
    <t>Control de potenciales en tubería de piezómetro de acero al carbono frente al electrodo de referencia de cobre según condiciones del apartado 2.3.1. del PPTP.</t>
  </si>
  <si>
    <t>C13_2</t>
  </si>
  <si>
    <t>Registro de Video según condiciones del apartado 2.3.3. del PPTP.</t>
  </si>
  <si>
    <t>C14</t>
  </si>
  <si>
    <t xml:space="preserve">VERIFICACIÓN SEÑALES DE NIVEL PIEZOMÉTRICO </t>
  </si>
  <si>
    <t>C14_1</t>
  </si>
  <si>
    <t>Medida de nivel piezométrico en piezómetro aislado con sonda de nivel de 300 m de longitud y contraste con dato en aplicación NOVATA de Canal de Isabel II.</t>
  </si>
  <si>
    <t>C14_2</t>
  </si>
  <si>
    <t>Medida de nivel piezométrico en piezómetro en nido de piezómetros con sonda de nivel de 300 m de longitud y contraste con dato en aplicación NOVATA de Canal de Isabel II.</t>
  </si>
  <si>
    <t>C15</t>
  </si>
  <si>
    <t xml:space="preserve">SENSORES PIEZORRESISTIVOS </t>
  </si>
  <si>
    <t>C15_1</t>
  </si>
  <si>
    <t>Sensor de nivel piezométrico rango 20Bar/50mH20 dotado de una salida de 4-20 mA proporcional al nivel con sensor PT100 4 hilos para medida de temperatura del agua del sondeo y contrapesos adicionales adaptables al sensor, con cable de 50 m de longitud.</t>
  </si>
  <si>
    <t>C15_2</t>
  </si>
  <si>
    <t>Sensor de nivel piezométrico rango 20Bar/150mH20 dotado de una salida de 4-20 mA proporcional al nivel con sensor PT100 4 hilos para medida de temperatura del agua del sondeo y contrapesos adicionales adaptables al sensor, con cable de 150 m de longitud.</t>
  </si>
  <si>
    <t>C15_3</t>
  </si>
  <si>
    <t>Sensor de nivel piezométrico rango 20Bar/200mH20 dotado de una salida de 4-20 mA proporcional al nivel con sensor PT100 4 hilos para medida de temperatura del agua del sondeo y contrapesos adicionales adaptables al sensor, con cable de 250 m de longitud.</t>
  </si>
  <si>
    <t>C16</t>
  </si>
  <si>
    <t xml:space="preserve">C16_01       </t>
  </si>
  <si>
    <t>Partida alzada correspondiente a Seguridad y Salud</t>
  </si>
  <si>
    <t>Partida alzada correspondiente a Seguridad y Salud perforación de sondeos</t>
  </si>
  <si>
    <t>Partida alzada correspondiente a Seguridad y Salud mantenimiento de piezómetros</t>
  </si>
  <si>
    <t>TOTAL CONSTRUCCIÓN PIEZÓMETROS</t>
  </si>
  <si>
    <t>TOTAL MANTENIMIENTO RED CONTROL</t>
  </si>
  <si>
    <t>TOTAL PRESUPUESTO EJECUCIÓN POR CONTRATA</t>
  </si>
  <si>
    <t>21 % I.V.A.</t>
  </si>
  <si>
    <t>PRESUPUESTO TOTAL DE LICITACIÓN</t>
  </si>
  <si>
    <t>Limpieza de sondeo de 300 m de profundidad con bomba de Q 1l/s</t>
  </si>
  <si>
    <t>SEGURIDAD Y SALUD</t>
  </si>
  <si>
    <t>Medición (nº de unidades) (1)</t>
  </si>
  <si>
    <t>Importe Unitario Ofertado (€) (IVA Excluido) (2)</t>
  </si>
  <si>
    <t>Importe Total Ofertado (€)(IVA Excluido)(3)</t>
  </si>
  <si>
    <t>SEGURIDAD Y SALUD (4)</t>
  </si>
  <si>
    <t xml:space="preserve">(1) Las unidades reflejadas en la tabla anterior se corresponden con un escenario hipotético de valoración para la duración inicial del contrato de DOS AÑOS excluida la eventual prórroga de un año más un año. En caso de que el licitador modifique la cantidad reflejada en la tabla anterior, su oferta no será tenida en consideración en el presente procedimiento de licitación.
(2) El “IMPORTE UNITARIO OFERTADO (IVA excluido)” para todos los productos contemplarán todos los costes asociados al mismo.
(3) El “IMPORTE TOTAL OFERTADO (IVA excluido)” para cada tipo de producto será igual a la resultante de multiplicar el “IMPORTE UNITARIO OFERTADO (IVA excluido)” por las “Unidades” (medición) del producto correspondiente.
El “IMPORTE TOTAL OFERTADO (IVA excluido)” de la oferta se corresponderá con el precio propuesto por el licitador para un escenario hipotético de valoración (en cuanto a las actuaciones concretas objeto de contratación) para la duración inicial del contrato de DOS años excluida la eventual prórroga de un año más un año.
No obstante lo anterior, los precios unitarios propuestos por el adjudicatario serán vinculantes para éste, siendo el precio del Contrato, el Alcance Máximo del mismo en los términos referidos en el apartado 3.4 del Anexo I al Pliego de Cláusulas Administrativas Particulares.
Las ofertas económicas que superen el IMPORTE MÁXIMO DE LICITACIÓN IVA excluido establecido en el apartado 3.3 del Anexo I al Pliego de Cláusulas Administrativas Particulares del lote 1 para la duración inicial del contrato de dos años, excluida las eventuales prórrogas no serán tomadas en consideración en el presente procedimiento de licitación. 
Todas las cifras que se hagan constar en la proposición económica y todas las cifras que, en su caso, deban relacionarse en los cuadros de precios unitarios deberán tener como máximo 2 decimales. En este sentido, los resultados de operaciones de precios unitarios por número de unidades, así como operaciones de suma de partidas siempre se realizarán truncando al segundo decimal, es decir sin redondeos en base al tercer decimal. En caso de que un licitador oferte algún importe con más de 2 decimales, se ignorarán los decimales restantes sin redondeos en base al tercer decimal.
Canal de Isabel II, S.A pone a disposición de los licitadores la hoja de cálculo que será publicada en el Portal de Contratación Pública de la Comunidad de Madrid (www.madrid.org), únicamente a efectos de ayudar en la preparación y presentación de la oferta. Los licitadores deberán adjuntar el Anexo II del presente pliego y la hoja de cálculo en el sobre Nº3, tanto en formato papel como en formato hoja de cálculo. En caso de discrepancia, prevalecerá la copia en papel.
(4)	El importe de Seguridad y Salud para el periodo de duración inicial del contrato de 2 años, es de 14.526,00 € (sin incluir IVA) es un importe fijo y no se puede modificar.
Asimismo, los importes relativos a las Partidas alzada correspondiente a Seguridad y Salud perforación de sondeos y de piezómetros no pueden ser modificados.  </t>
  </si>
  <si>
    <t xml:space="preserve">(1) Las unidades reflejadas en la tabla anterior se corresponden con un escenario hipotético de valoración para la duración inicial del contrato de DOS AÑOS excluida la eventual prórroga de un año más un año. En caso de que el licitador modifique la cantidad reflejada en la tabla anterior, su oferta no será tenida en consideración en el presente procedimiento de licitación.
(2) El “IMPORTE UNITARIO OFERTADO (IVA excluido)” para todos los productos contemplarán todos los costes asociados al mismo.
(3) El “IMPORTE TOTAL OFERTADO (IVA excluido)” para cada tipo de producto será igual a la resultante de multiplicar el “IMPORTE UNITARIO OFERTADO (IVA excluido)” por las “Unidades” (medición) del producto correspondiente.
El “IMPORTE TOTAL OFERTADO (IVA excluido)” de la oferta se corresponderá con el precio propuesto por el licitador para un escenario hipotético de valoración (en cuanto a las actuaciones concretas objeto de contratación) para la duración inicial del contrato de DOS años excluida la eventual prórroga de un año más un año.
No obstante lo anterior, los precios unitarios propuestos por el adjudicatario serán vinculantes para éste, siendo el precio del Contrato, el Alcance Máximo del mismo en los términos referidos en el apartado 3.4 del Anexo I al Pliego de Cláusulas Administrativas Particulares.
Las ofertas económicas que superen el IMPORTE MÁXIMO DE LICITACIÓN IVA excluido establecido en el apartado 3.3 del Anexo I al Pliego de Cláusulas Administrativas Particulares del lote 2 para la duración inicial del contrato de dos años, excluida las eventuales prórrogas no serán tomadas en consideración en el presente procedimiento de licitación. 
Todas las cifras que se hagan constar en la proposición económica y todas las cifras que, en su caso, deban relacionarse en los cuadros de precios unitarios deberán tener como máximo 2 decimales. En este sentido, los resultados de operaciones de precios unitarios por número de unidades, así como operaciones de suma de partidas siempre se realizarán truncando al segundo decimal, es decir sin redondeos en base al tercer decimal. En caso de que un licitador oferte algún importe con más de 2 decimales, se ignorarán los decimales restantes sin redondeos en base al tercer decimal.
Canal de Isabel II, S.A pone a disposición de los licitadores la hoja de cálculo que será publicada en el Portal de Contratación Pública de la Comunidad de Madrid (www.madrid.org), únicamente a efectos de ayudar en la preparación y presentación de la oferta. Los licitadores deberán adjuntar el Anexo II del presente pliego y la hoja de cálculo en el sobre Nº3, tanto en formato papel como en formato hoja de cálculo. En caso de discrepancia, prevalecerá la copia en papel.
(4)	El importe de Seguridad y Salud para el periodo de duración inicial del contrato de 2 años, es de 14.526,00 € (sin incluir IVA) es un importe fijo y no se puede modificar.
Asimismo, los importes relativos a las Partidas alzada correspondiente a Seguridad y Salud perforación de sondeos y de piezómetros no pueden ser modificados.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</si>
</sst>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00\ &quot;€&quot;"/>
  </numFmts>
  <fonts count="18" x14ac:knownFonts="1">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b/>
      <sz val="14"/>
      <color theme="1"/>
      <name val="Calibri"/>
      <family val="2"/>
      <scheme val="minor"/>
    </font>
    <font>
      <b/>
      <i/>
      <sz val="10"/>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sz val="9"/>
      <color rgb="FFFF0000"/>
      <name val="Calibri"/>
      <family val="2"/>
      <scheme val="minor"/>
    </font>
    <font>
      <sz val="9"/>
      <color indexed="8"/>
      <name val="Calibri"/>
      <family val="2"/>
      <scheme val="minor"/>
    </font>
    <font>
      <sz val="10"/>
      <color indexed="8"/>
      <name val="Calibri"/>
      <family val="2"/>
      <scheme val="minor"/>
    </font>
    <font>
      <b/>
      <sz val="12"/>
      <color theme="1"/>
      <name val="Calibri"/>
      <family val="2"/>
      <scheme val="minor"/>
    </font>
    <font>
      <sz val="10"/>
      <name val="Calibri"/>
      <family val="2"/>
      <scheme val="minor"/>
    </font>
    <font>
      <sz val="10"/>
      <color theme="1"/>
      <name val="Calibri"/>
      <family val="2"/>
      <scheme val="minor"/>
    </font>
    <font>
      <b/>
      <i/>
      <sz val="10"/>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26"/>
        <bgColor indexed="64"/>
      </patternFill>
    </fill>
  </fills>
  <borders count="3">
    <border>
      <left/>
      <right/>
      <top/>
      <bottom/>
      <diagonal/>
    </border>
    <border>
      <left/>
      <right/>
      <top style="thin">
        <color indexed="64"/>
      </top>
      <bottom/>
      <diagonal/>
    </border>
    <border>
      <left/>
      <right/>
      <top/>
      <bottom style="thick">
        <color auto="1"/>
      </bottom>
      <diagonal/>
    </border>
  </borders>
  <cellStyleXfs count="2">
    <xf numFmtId="0" fontId="0" fillId="0" borderId="0"/>
    <xf numFmtId="0" fontId="2" fillId="0" borderId="0"/>
  </cellStyleXfs>
  <cellXfs count="155">
    <xf numFmtId="0" fontId="0" fillId="0" borderId="0" xfId="0"/>
    <xf numFmtId="49" fontId="3" fillId="0" borderId="0" xfId="0" applyNumberFormat="1" applyFont="1" applyAlignment="1">
      <alignment horizontal="center"/>
    </xf>
    <xf numFmtId="49" fontId="4" fillId="0" borderId="0" xfId="0" applyNumberFormat="1" applyFont="1" applyAlignment="1">
      <alignment vertical="top"/>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right" vertical="top"/>
    </xf>
    <xf numFmtId="49" fontId="6" fillId="2" borderId="1" xfId="0" applyNumberFormat="1" applyFont="1" applyFill="1" applyBorder="1" applyAlignment="1">
      <alignment vertical="top"/>
    </xf>
    <xf numFmtId="49" fontId="6" fillId="2" borderId="1" xfId="0" applyNumberFormat="1" applyFont="1" applyFill="1" applyBorder="1" applyAlignment="1">
      <alignment vertical="top" wrapText="1"/>
    </xf>
    <xf numFmtId="3" fontId="6" fillId="3" borderId="1" xfId="0" applyNumberFormat="1" applyFont="1" applyFill="1" applyBorder="1" applyAlignment="1">
      <alignment vertical="top"/>
    </xf>
    <xf numFmtId="0" fontId="7" fillId="0" borderId="0" xfId="0" applyFont="1" applyAlignment="1">
      <alignment vertical="top"/>
    </xf>
    <xf numFmtId="49" fontId="8" fillId="0" borderId="0" xfId="0" applyNumberFormat="1" applyFont="1" applyAlignment="1">
      <alignment vertical="top"/>
    </xf>
    <xf numFmtId="49" fontId="8" fillId="0" borderId="0" xfId="0" applyNumberFormat="1" applyFont="1" applyAlignment="1">
      <alignment horizontal="justify" vertical="justify" wrapText="1"/>
    </xf>
    <xf numFmtId="165" fontId="8" fillId="0" borderId="0" xfId="0" applyNumberFormat="1" applyFont="1" applyAlignment="1">
      <alignment horizontal="center" vertical="center"/>
    </xf>
    <xf numFmtId="164" fontId="8" fillId="0" borderId="0" xfId="0" applyNumberFormat="1" applyFont="1" applyAlignment="1">
      <alignment vertical="top"/>
    </xf>
    <xf numFmtId="164" fontId="8"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top"/>
    </xf>
    <xf numFmtId="0" fontId="8" fillId="0" borderId="0" xfId="0" applyFont="1" applyAlignment="1">
      <alignment horizontal="justify" vertical="justify" wrapText="1"/>
    </xf>
    <xf numFmtId="3" fontId="8" fillId="0" borderId="0" xfId="0" applyNumberFormat="1" applyFont="1" applyAlignment="1">
      <alignment horizontal="center" vertical="center"/>
    </xf>
    <xf numFmtId="0" fontId="9" fillId="0" borderId="0" xfId="0" applyFont="1" applyAlignment="1">
      <alignment horizontal="justify" vertical="justify" wrapText="1"/>
    </xf>
    <xf numFmtId="49" fontId="10" fillId="0" borderId="0" xfId="0" applyNumberFormat="1" applyFont="1" applyAlignment="1">
      <alignment vertical="top" wrapText="1"/>
    </xf>
    <xf numFmtId="3" fontId="8" fillId="0" borderId="0" xfId="0" applyNumberFormat="1" applyFont="1" applyAlignment="1">
      <alignment vertical="top"/>
    </xf>
    <xf numFmtId="49" fontId="6" fillId="2" borderId="0" xfId="0" applyNumberFormat="1" applyFont="1" applyFill="1" applyAlignment="1">
      <alignment vertical="top"/>
    </xf>
    <xf numFmtId="3" fontId="6" fillId="3" borderId="0" xfId="0" applyNumberFormat="1" applyFont="1" applyFill="1" applyAlignment="1">
      <alignment vertical="top"/>
    </xf>
    <xf numFmtId="49" fontId="10" fillId="0" borderId="0" xfId="0" applyNumberFormat="1" applyFont="1" applyAlignment="1">
      <alignment horizontal="justify" vertical="justify" wrapText="1"/>
    </xf>
    <xf numFmtId="164" fontId="10" fillId="0" borderId="0" xfId="0" applyNumberFormat="1" applyFont="1" applyAlignment="1">
      <alignment vertical="top"/>
    </xf>
    <xf numFmtId="3" fontId="10" fillId="0" borderId="0" xfId="0" applyNumberFormat="1" applyFont="1" applyAlignment="1">
      <alignment vertical="top"/>
    </xf>
    <xf numFmtId="49" fontId="10" fillId="0" borderId="0" xfId="0" applyNumberFormat="1" applyFont="1" applyAlignment="1">
      <alignment vertical="top"/>
    </xf>
    <xf numFmtId="49" fontId="8" fillId="0" borderId="0" xfId="0" applyNumberFormat="1" applyFont="1" applyAlignment="1">
      <alignment horizontal="justify" wrapText="1"/>
    </xf>
    <xf numFmtId="0" fontId="8" fillId="0" borderId="0" xfId="0" applyFont="1" applyAlignment="1">
      <alignment horizontal="justify" wrapText="1"/>
    </xf>
    <xf numFmtId="0" fontId="11" fillId="0" borderId="0" xfId="0" applyFont="1" applyAlignment="1">
      <alignment vertical="top"/>
    </xf>
    <xf numFmtId="0" fontId="12" fillId="0" borderId="0" xfId="0" applyFont="1" applyAlignment="1">
      <alignment horizontal="center" vertical="center"/>
    </xf>
    <xf numFmtId="0" fontId="13" fillId="0" borderId="0" xfId="0" applyFont="1" applyAlignment="1">
      <alignment horizontal="justify" vertical="justify" wrapText="1"/>
    </xf>
    <xf numFmtId="4" fontId="9" fillId="0" borderId="0" xfId="0" applyNumberFormat="1" applyFont="1" applyAlignment="1">
      <alignment horizontal="center" vertical="top"/>
    </xf>
    <xf numFmtId="49" fontId="7" fillId="0" borderId="0" xfId="0" applyNumberFormat="1" applyFont="1" applyAlignment="1">
      <alignment vertical="top"/>
    </xf>
    <xf numFmtId="49" fontId="7" fillId="0" borderId="0" xfId="0" applyNumberFormat="1" applyFont="1" applyAlignment="1">
      <alignment vertical="top" wrapText="1"/>
    </xf>
    <xf numFmtId="0" fontId="12" fillId="0" borderId="0" xfId="0" applyFont="1" applyAlignment="1">
      <alignment horizontal="justify" vertical="center" wrapText="1"/>
    </xf>
    <xf numFmtId="0" fontId="12" fillId="0" borderId="0" xfId="0" applyFont="1" applyAlignment="1">
      <alignment horizontal="justify" vertical="justify" wrapText="1"/>
    </xf>
    <xf numFmtId="49" fontId="8" fillId="0" borderId="0" xfId="0" applyNumberFormat="1" applyFont="1" applyAlignment="1">
      <alignment vertical="top" wrapText="1"/>
    </xf>
    <xf numFmtId="0" fontId="8" fillId="0" borderId="0" xfId="0" applyFont="1" applyAlignment="1">
      <alignment vertical="top" wrapText="1"/>
    </xf>
    <xf numFmtId="49" fontId="6" fillId="2" borderId="1" xfId="0" applyNumberFormat="1" applyFont="1" applyFill="1" applyBorder="1" applyAlignment="1">
      <alignment horizontal="center" vertical="top" wrapText="1"/>
    </xf>
    <xf numFmtId="0" fontId="8" fillId="0" borderId="0" xfId="0" applyFont="1" applyAlignment="1">
      <alignment horizontal="lef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xf numFmtId="0" fontId="10" fillId="0" borderId="0" xfId="0" applyFont="1" applyAlignment="1">
      <alignment horizontal="center" vertical="top"/>
    </xf>
    <xf numFmtId="0" fontId="15" fillId="0" borderId="0" xfId="0" applyFont="1" applyAlignment="1">
      <alignment vertical="top"/>
    </xf>
    <xf numFmtId="49" fontId="15" fillId="0" borderId="0" xfId="0" applyNumberFormat="1" applyFont="1" applyAlignment="1">
      <alignment vertical="top"/>
    </xf>
    <xf numFmtId="0" fontId="15" fillId="0" borderId="0" xfId="0" applyFont="1" applyAlignment="1">
      <alignment horizontal="center" vertical="top"/>
    </xf>
    <xf numFmtId="0" fontId="15" fillId="0" borderId="0" xfId="0" applyFont="1" applyAlignment="1">
      <alignment horizontal="center" vertical="center"/>
    </xf>
    <xf numFmtId="0" fontId="8" fillId="0" borderId="0" xfId="0" applyFont="1" applyAlignment="1">
      <alignment horizontal="center" vertical="center"/>
    </xf>
    <xf numFmtId="0" fontId="16" fillId="0" borderId="0" xfId="0" applyFont="1"/>
    <xf numFmtId="49" fontId="3" fillId="0" borderId="0" xfId="0" applyNumberFormat="1" applyFont="1" applyAlignment="1">
      <alignment vertical="top" wrapText="1"/>
    </xf>
    <xf numFmtId="49" fontId="1" fillId="2" borderId="0" xfId="0" applyNumberFormat="1" applyFont="1" applyFill="1" applyAlignment="1">
      <alignment vertical="top"/>
    </xf>
    <xf numFmtId="49" fontId="6" fillId="2" borderId="0" xfId="0" applyNumberFormat="1" applyFont="1" applyFill="1" applyAlignment="1">
      <alignment horizontal="center" vertical="top" wrapText="1"/>
    </xf>
    <xf numFmtId="49" fontId="8" fillId="0" borderId="0" xfId="0" applyNumberFormat="1" applyFont="1" applyAlignment="1">
      <alignment vertical="center"/>
    </xf>
    <xf numFmtId="49" fontId="8" fillId="0" borderId="0" xfId="0" applyNumberFormat="1" applyFont="1"/>
    <xf numFmtId="0" fontId="0" fillId="0" borderId="2" xfId="0" applyBorder="1"/>
    <xf numFmtId="49" fontId="6" fillId="0" borderId="2" xfId="0" applyNumberFormat="1" applyFont="1" applyBorder="1" applyAlignment="1">
      <alignment vertical="top" wrapText="1"/>
    </xf>
    <xf numFmtId="0" fontId="6" fillId="0" borderId="2" xfId="0" applyFont="1" applyBorder="1" applyAlignment="1">
      <alignment horizontal="center" vertical="top"/>
    </xf>
    <xf numFmtId="164" fontId="6" fillId="3" borderId="2" xfId="0" applyNumberFormat="1" applyFont="1" applyFill="1" applyBorder="1" applyAlignment="1">
      <alignment vertical="top"/>
    </xf>
    <xf numFmtId="0" fontId="1" fillId="0" borderId="0" xfId="0" applyFont="1" applyAlignment="1">
      <alignment horizontal="right"/>
    </xf>
    <xf numFmtId="0" fontId="3" fillId="0" borderId="0" xfId="0" applyFont="1" applyAlignment="1">
      <alignment horizontal="right"/>
    </xf>
    <xf numFmtId="49" fontId="8" fillId="0" borderId="0" xfId="0" applyNumberFormat="1" applyFont="1" applyFill="1" applyAlignment="1">
      <alignment vertical="top"/>
    </xf>
    <xf numFmtId="49" fontId="8" fillId="0" borderId="0" xfId="0" applyNumberFormat="1" applyFont="1" applyFill="1" applyAlignment="1">
      <alignment horizontal="justify" vertical="justify" wrapText="1"/>
    </xf>
    <xf numFmtId="165" fontId="8" fillId="0" borderId="0" xfId="0" applyNumberFormat="1"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justify" vertical="justify" wrapText="1"/>
    </xf>
    <xf numFmtId="4" fontId="8" fillId="0" borderId="0" xfId="0" applyNumberFormat="1" applyFont="1" applyFill="1" applyAlignment="1">
      <alignment vertical="center"/>
    </xf>
    <xf numFmtId="0" fontId="8" fillId="0" borderId="0" xfId="0" applyFont="1" applyFill="1" applyAlignment="1">
      <alignment horizontal="justify" wrapText="1"/>
    </xf>
    <xf numFmtId="49" fontId="5" fillId="0" borderId="0" xfId="0" applyNumberFormat="1" applyFont="1" applyAlignment="1">
      <alignment horizontal="center" vertical="center" wrapText="1"/>
    </xf>
    <xf numFmtId="0" fontId="14" fillId="0" borderId="0" xfId="0" applyFont="1" applyAlignment="1">
      <alignment horizontal="center"/>
    </xf>
    <xf numFmtId="49" fontId="5" fillId="0" borderId="0" xfId="0" applyNumberFormat="1" applyFont="1" applyAlignment="1">
      <alignment vertical="center" wrapText="1"/>
    </xf>
    <xf numFmtId="49" fontId="6" fillId="2" borderId="1" xfId="0" applyNumberFormat="1" applyFont="1" applyFill="1" applyBorder="1" applyAlignment="1">
      <alignment vertical="center" wrapText="1"/>
    </xf>
    <xf numFmtId="49" fontId="8" fillId="0" borderId="0" xfId="0" applyNumberFormat="1" applyFont="1" applyAlignment="1">
      <alignment horizontal="justify" vertical="center" wrapText="1"/>
    </xf>
    <xf numFmtId="0" fontId="8" fillId="0" borderId="0" xfId="0" applyFont="1" applyAlignment="1">
      <alignment horizontal="justify" vertical="center" wrapText="1"/>
    </xf>
    <xf numFmtId="0" fontId="9" fillId="0" borderId="0" xfId="0" applyFont="1" applyAlignment="1">
      <alignment horizontal="justify" vertical="center" wrapText="1"/>
    </xf>
    <xf numFmtId="49" fontId="10" fillId="0" borderId="0" xfId="0" applyNumberFormat="1" applyFont="1" applyAlignment="1">
      <alignment vertical="center" wrapText="1"/>
    </xf>
    <xf numFmtId="49" fontId="10" fillId="0" borderId="0" xfId="0" applyNumberFormat="1" applyFont="1" applyAlignment="1">
      <alignment horizontal="justify" vertical="center" wrapText="1"/>
    </xf>
    <xf numFmtId="49" fontId="8" fillId="0" borderId="0" xfId="0" applyNumberFormat="1" applyFont="1" applyFill="1" applyAlignment="1">
      <alignment horizontal="justify" vertical="center" wrapText="1"/>
    </xf>
    <xf numFmtId="49" fontId="7" fillId="0" borderId="0" xfId="0" applyNumberFormat="1" applyFont="1" applyAlignment="1">
      <alignment vertical="center" wrapText="1"/>
    </xf>
    <xf numFmtId="49" fontId="8" fillId="0" borderId="0" xfId="0" applyNumberFormat="1" applyFont="1" applyAlignment="1">
      <alignment vertical="center" wrapText="1"/>
    </xf>
    <xf numFmtId="0" fontId="8" fillId="0" borderId="0" xfId="0" applyFont="1" applyAlignment="1">
      <alignment vertical="center" wrapText="1"/>
    </xf>
    <xf numFmtId="0" fontId="0" fillId="0" borderId="0" xfId="0" applyAlignment="1">
      <alignment vertical="center"/>
    </xf>
    <xf numFmtId="49" fontId="6" fillId="2" borderId="1" xfId="0" applyNumberFormat="1" applyFont="1" applyFill="1" applyBorder="1" applyAlignment="1">
      <alignment horizontal="center" vertical="center" wrapText="1"/>
    </xf>
    <xf numFmtId="0" fontId="8" fillId="0" borderId="0" xfId="0" applyFont="1" applyFill="1" applyAlignment="1">
      <alignment horizontal="justify" vertical="center" wrapText="1"/>
    </xf>
    <xf numFmtId="0" fontId="16" fillId="0" borderId="0" xfId="0" applyFont="1" applyAlignment="1">
      <alignment vertical="center"/>
    </xf>
    <xf numFmtId="49" fontId="3" fillId="0" borderId="0" xfId="0" applyNumberFormat="1" applyFont="1" applyAlignment="1">
      <alignment vertical="center" wrapText="1"/>
    </xf>
    <xf numFmtId="49" fontId="6" fillId="2" borderId="0" xfId="0" applyNumberFormat="1" applyFont="1" applyFill="1" applyAlignment="1">
      <alignment horizontal="center" vertical="center" wrapText="1"/>
    </xf>
    <xf numFmtId="49" fontId="6" fillId="0" borderId="2" xfId="0" applyNumberFormat="1" applyFont="1" applyBorder="1" applyAlignment="1">
      <alignment vertical="center" wrapText="1"/>
    </xf>
    <xf numFmtId="49" fontId="3" fillId="0" borderId="0" xfId="0" applyNumberFormat="1" applyFont="1" applyAlignment="1">
      <alignment horizontal="center" vertical="center"/>
    </xf>
    <xf numFmtId="0" fontId="0" fillId="0" borderId="0" xfId="0" applyAlignment="1">
      <alignment horizontal="center" vertical="center"/>
    </xf>
    <xf numFmtId="0" fontId="17" fillId="0" borderId="0" xfId="0" applyFont="1" applyAlignment="1">
      <alignment vertical="center" wrapText="1"/>
    </xf>
    <xf numFmtId="4" fontId="8" fillId="0" borderId="0" xfId="0" applyNumberFormat="1" applyFont="1" applyAlignment="1">
      <alignment horizontal="right" vertical="center"/>
    </xf>
    <xf numFmtId="4" fontId="8" fillId="0" borderId="0" xfId="0" applyNumberFormat="1" applyFont="1" applyFill="1" applyAlignment="1">
      <alignment horizontal="right" vertical="center"/>
    </xf>
    <xf numFmtId="4" fontId="9" fillId="0" borderId="0" xfId="0" applyNumberFormat="1" applyFont="1" applyAlignment="1">
      <alignment horizontal="right" vertical="center"/>
    </xf>
    <xf numFmtId="0" fontId="11" fillId="0" borderId="0" xfId="0" applyFont="1" applyAlignment="1">
      <alignment horizontal="right" vertical="center"/>
    </xf>
    <xf numFmtId="165" fontId="8" fillId="0" borderId="0" xfId="0" applyNumberFormat="1" applyFont="1" applyAlignment="1">
      <alignment horizontal="right" vertical="center"/>
    </xf>
    <xf numFmtId="165" fontId="8" fillId="0" borderId="0" xfId="0" applyNumberFormat="1" applyFont="1" applyAlignment="1">
      <alignment horizontal="right"/>
    </xf>
    <xf numFmtId="165" fontId="8" fillId="0" borderId="0" xfId="0" applyNumberFormat="1" applyFont="1" applyFill="1" applyAlignment="1">
      <alignment horizontal="right" vertical="center"/>
    </xf>
    <xf numFmtId="3" fontId="8" fillId="0" borderId="0" xfId="0" applyNumberFormat="1" applyFont="1" applyAlignment="1">
      <alignment horizontal="right" vertical="center"/>
    </xf>
    <xf numFmtId="3" fontId="8" fillId="0" borderId="0" xfId="0" applyNumberFormat="1" applyFont="1" applyAlignment="1">
      <alignment horizontal="right"/>
    </xf>
    <xf numFmtId="0" fontId="7" fillId="0" borderId="0" xfId="0" applyFont="1" applyAlignment="1">
      <alignment horizontal="right"/>
    </xf>
    <xf numFmtId="2" fontId="8" fillId="0" borderId="0" xfId="0" applyNumberFormat="1" applyFont="1" applyAlignment="1">
      <alignment horizontal="right" vertical="center"/>
    </xf>
    <xf numFmtId="2" fontId="0" fillId="0" borderId="0" xfId="0" applyNumberFormat="1" applyAlignment="1">
      <alignment horizontal="right" vertical="center"/>
    </xf>
    <xf numFmtId="2" fontId="7" fillId="0" borderId="0" xfId="0" applyNumberFormat="1" applyFont="1" applyAlignment="1">
      <alignment horizontal="right"/>
    </xf>
    <xf numFmtId="2" fontId="4" fillId="0" borderId="0" xfId="0" applyNumberFormat="1" applyFont="1" applyAlignment="1">
      <alignment vertical="top"/>
    </xf>
    <xf numFmtId="2" fontId="5" fillId="0" borderId="0" xfId="0" applyNumberFormat="1" applyFont="1" applyAlignment="1">
      <alignment horizontal="right" vertical="top"/>
    </xf>
    <xf numFmtId="2" fontId="17" fillId="0" borderId="0" xfId="0" applyNumberFormat="1" applyFont="1" applyAlignment="1">
      <alignment vertical="center" wrapText="1"/>
    </xf>
    <xf numFmtId="2" fontId="10" fillId="3" borderId="1" xfId="0" applyNumberFormat="1" applyFont="1" applyFill="1" applyBorder="1" applyAlignment="1">
      <alignment vertical="top"/>
    </xf>
    <xf numFmtId="2" fontId="10" fillId="3" borderId="0" xfId="0" applyNumberFormat="1" applyFont="1" applyFill="1" applyAlignment="1">
      <alignment horizontal="right"/>
    </xf>
    <xf numFmtId="2" fontId="8" fillId="0" borderId="0" xfId="0" applyNumberFormat="1" applyFont="1" applyAlignment="1">
      <alignment vertical="top"/>
    </xf>
    <xf numFmtId="2" fontId="10" fillId="3" borderId="0" xfId="0" applyNumberFormat="1" applyFont="1" applyFill="1" applyAlignment="1">
      <alignment vertical="top"/>
    </xf>
    <xf numFmtId="2" fontId="10" fillId="0" borderId="0" xfId="0" applyNumberFormat="1" applyFont="1" applyAlignment="1">
      <alignment horizontal="right" vertical="center"/>
    </xf>
    <xf numFmtId="2" fontId="10" fillId="0" borderId="0" xfId="0" applyNumberFormat="1" applyFont="1" applyAlignment="1">
      <alignment vertical="top"/>
    </xf>
    <xf numFmtId="2" fontId="10" fillId="0" borderId="0" xfId="0" applyNumberFormat="1" applyFont="1" applyAlignment="1">
      <alignment horizontal="right"/>
    </xf>
    <xf numFmtId="2" fontId="0" fillId="0" borderId="0" xfId="0" applyNumberFormat="1" applyAlignment="1">
      <alignment horizontal="right"/>
    </xf>
    <xf numFmtId="2" fontId="6" fillId="3" borderId="0" xfId="0" applyNumberFormat="1" applyFont="1" applyFill="1" applyAlignment="1">
      <alignment vertical="top"/>
    </xf>
    <xf numFmtId="2" fontId="0" fillId="0" borderId="0" xfId="0" applyNumberFormat="1"/>
    <xf numFmtId="2" fontId="8" fillId="0" borderId="0" xfId="0" applyNumberFormat="1" applyFont="1" applyAlignment="1">
      <alignment vertical="center"/>
    </xf>
    <xf numFmtId="2" fontId="8" fillId="0" borderId="0" xfId="0" applyNumberFormat="1" applyFont="1"/>
    <xf numFmtId="2" fontId="16" fillId="0" borderId="0" xfId="0" applyNumberFormat="1" applyFont="1"/>
    <xf numFmtId="2" fontId="6" fillId="3" borderId="0" xfId="0" applyNumberFormat="1" applyFont="1" applyFill="1" applyAlignment="1">
      <alignment horizontal="center" vertical="center"/>
    </xf>
    <xf numFmtId="2" fontId="6" fillId="3" borderId="2" xfId="0" applyNumberFormat="1" applyFont="1" applyFill="1" applyBorder="1" applyAlignment="1">
      <alignment vertical="top"/>
    </xf>
    <xf numFmtId="2" fontId="1" fillId="0" borderId="0" xfId="0" applyNumberFormat="1" applyFont="1" applyAlignment="1">
      <alignment horizontal="right"/>
    </xf>
    <xf numFmtId="2" fontId="10" fillId="0" borderId="0" xfId="0" applyNumberFormat="1" applyFont="1"/>
    <xf numFmtId="2" fontId="3" fillId="0" borderId="0" xfId="0" applyNumberFormat="1" applyFont="1"/>
    <xf numFmtId="2" fontId="7" fillId="0" borderId="0" xfId="0" applyNumberFormat="1" applyFont="1" applyAlignment="1">
      <alignment vertical="top"/>
    </xf>
    <xf numFmtId="2" fontId="8" fillId="0" borderId="0" xfId="0" applyNumberFormat="1" applyFont="1" applyFill="1" applyAlignment="1">
      <alignment vertical="center"/>
    </xf>
    <xf numFmtId="2" fontId="10" fillId="0" borderId="0" xfId="0" applyNumberFormat="1" applyFont="1" applyFill="1" applyAlignment="1">
      <alignment horizontal="right"/>
    </xf>
    <xf numFmtId="166" fontId="6" fillId="3" borderId="1" xfId="0" applyNumberFormat="1" applyFont="1" applyFill="1" applyBorder="1" applyAlignment="1">
      <alignment vertical="top"/>
    </xf>
    <xf numFmtId="166" fontId="7" fillId="0" borderId="0" xfId="0" applyNumberFormat="1" applyFont="1" applyAlignment="1">
      <alignment horizontal="right"/>
    </xf>
    <xf numFmtId="166" fontId="8" fillId="0" borderId="0" xfId="0" applyNumberFormat="1" applyFont="1" applyAlignment="1">
      <alignment horizontal="right"/>
    </xf>
    <xf numFmtId="166" fontId="8" fillId="0" borderId="0" xfId="0" applyNumberFormat="1" applyFont="1" applyAlignment="1">
      <alignment vertical="top"/>
    </xf>
    <xf numFmtId="166" fontId="10" fillId="3" borderId="0" xfId="0" applyNumberFormat="1" applyFont="1" applyFill="1" applyAlignment="1">
      <alignment vertical="top"/>
    </xf>
    <xf numFmtId="166" fontId="8" fillId="0" borderId="0" xfId="0" applyNumberFormat="1" applyFont="1" applyAlignment="1">
      <alignment horizontal="right" vertical="center"/>
    </xf>
    <xf numFmtId="166" fontId="10" fillId="0" borderId="0" xfId="0" applyNumberFormat="1" applyFont="1" applyAlignment="1">
      <alignment horizontal="right" vertical="center"/>
    </xf>
    <xf numFmtId="166" fontId="8" fillId="0" borderId="0" xfId="0" applyNumberFormat="1" applyFont="1" applyFill="1" applyAlignment="1">
      <alignment horizontal="right" vertical="center"/>
    </xf>
    <xf numFmtId="166" fontId="10" fillId="0" borderId="0" xfId="0" applyNumberFormat="1" applyFont="1" applyAlignment="1">
      <alignment vertical="top"/>
    </xf>
    <xf numFmtId="166" fontId="6" fillId="3" borderId="0" xfId="0" applyNumberFormat="1" applyFont="1" applyFill="1" applyAlignment="1">
      <alignment vertical="top"/>
    </xf>
    <xf numFmtId="166" fontId="9" fillId="0" borderId="0" xfId="0" applyNumberFormat="1" applyFont="1" applyAlignment="1">
      <alignment horizontal="right" vertical="center"/>
    </xf>
    <xf numFmtId="166" fontId="0" fillId="0" borderId="0" xfId="0" applyNumberFormat="1"/>
    <xf numFmtId="166" fontId="0" fillId="0" borderId="0" xfId="0" applyNumberFormat="1" applyAlignment="1">
      <alignment horizontal="center"/>
    </xf>
    <xf numFmtId="166" fontId="5" fillId="0" borderId="0" xfId="0" applyNumberFormat="1" applyFont="1" applyAlignment="1">
      <alignment horizontal="right" vertical="top"/>
    </xf>
    <xf numFmtId="166" fontId="8" fillId="0" borderId="0" xfId="0" applyNumberFormat="1" applyFont="1" applyAlignment="1">
      <alignment vertical="center"/>
    </xf>
    <xf numFmtId="166" fontId="0" fillId="0" borderId="0" xfId="0" applyNumberFormat="1" applyAlignment="1">
      <alignment horizontal="right" vertical="center"/>
    </xf>
    <xf numFmtId="166" fontId="8" fillId="0" borderId="0" xfId="0" applyNumberFormat="1" applyFont="1"/>
    <xf numFmtId="166" fontId="16" fillId="0" borderId="0" xfId="0" applyNumberFormat="1" applyFont="1"/>
    <xf numFmtId="166" fontId="7" fillId="0" borderId="0" xfId="0" applyNumberFormat="1" applyFont="1" applyAlignment="1">
      <alignment vertical="top"/>
    </xf>
    <xf numFmtId="166" fontId="8" fillId="0" borderId="0" xfId="0" applyNumberFormat="1" applyFont="1" applyFill="1" applyAlignment="1">
      <alignment vertical="center"/>
    </xf>
    <xf numFmtId="166" fontId="9" fillId="0" borderId="0" xfId="0" applyNumberFormat="1" applyFont="1" applyAlignment="1">
      <alignment vertical="center"/>
    </xf>
    <xf numFmtId="166" fontId="6" fillId="3" borderId="2" xfId="0" applyNumberFormat="1" applyFont="1" applyFill="1" applyBorder="1" applyAlignment="1">
      <alignment vertical="top"/>
    </xf>
    <xf numFmtId="49" fontId="3" fillId="0" borderId="0" xfId="0" applyNumberFormat="1" applyFont="1" applyAlignment="1">
      <alignment horizontal="center"/>
    </xf>
    <xf numFmtId="49" fontId="0" fillId="0" borderId="0" xfId="0" applyNumberFormat="1" applyAlignment="1">
      <alignment horizontal="left" vertical="top" wrapText="1"/>
    </xf>
    <xf numFmtId="0" fontId="14" fillId="0" borderId="0" xfId="0" applyFont="1" applyAlignment="1">
      <alignment horizontal="center"/>
    </xf>
  </cellXfs>
  <cellStyles count="2">
    <cellStyle name="Normal" xfId="0" builtinId="0"/>
    <cellStyle name="Normal 2" xfId="1" xr:uid="{DC773159-77FF-4798-BAFF-C5E7EB557B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D8C29-DBEF-4FC7-9E53-6CFDB48C5A49}">
  <dimension ref="B3:I215"/>
  <sheetViews>
    <sheetView workbookViewId="0">
      <selection activeCell="B6" sqref="B6"/>
    </sheetView>
  </sheetViews>
  <sheetFormatPr baseColWidth="10" defaultRowHeight="14.4" x14ac:dyDescent="0.3"/>
  <cols>
    <col min="5" max="5" width="34" customWidth="1"/>
    <col min="7" max="7" width="17" customWidth="1"/>
    <col min="8" max="8" width="17.44140625" style="118" customWidth="1"/>
  </cols>
  <sheetData>
    <row r="3" spans="2:8" x14ac:dyDescent="0.3">
      <c r="B3" s="152"/>
      <c r="C3" s="152"/>
      <c r="D3" s="152"/>
      <c r="E3" s="152"/>
      <c r="F3" s="152"/>
      <c r="G3" s="1"/>
      <c r="H3" s="126"/>
    </row>
    <row r="4" spans="2:8" ht="18" x14ac:dyDescent="0.3">
      <c r="D4" s="91"/>
      <c r="E4" s="90" t="s">
        <v>0</v>
      </c>
      <c r="F4" s="90"/>
      <c r="H4" s="106"/>
    </row>
    <row r="5" spans="2:8" x14ac:dyDescent="0.3">
      <c r="B5" s="3"/>
      <c r="C5" s="3"/>
      <c r="D5" s="3"/>
      <c r="E5" s="4"/>
      <c r="F5" s="5"/>
      <c r="G5" s="5"/>
      <c r="H5" s="107"/>
    </row>
    <row r="6" spans="2:8" ht="41.4" x14ac:dyDescent="0.3">
      <c r="B6" s="70" t="s">
        <v>1</v>
      </c>
      <c r="C6" s="70" t="s">
        <v>2</v>
      </c>
      <c r="D6" s="70" t="s">
        <v>3</v>
      </c>
      <c r="E6" s="70" t="s">
        <v>4</v>
      </c>
      <c r="F6" s="70" t="s">
        <v>286</v>
      </c>
      <c r="G6" s="92" t="s">
        <v>287</v>
      </c>
      <c r="H6" s="108" t="s">
        <v>288</v>
      </c>
    </row>
    <row r="7" spans="2:8" x14ac:dyDescent="0.3">
      <c r="B7" s="6" t="s">
        <v>8</v>
      </c>
      <c r="C7" s="6" t="s">
        <v>9</v>
      </c>
      <c r="D7" s="6" t="s">
        <v>10</v>
      </c>
      <c r="E7" s="7" t="s">
        <v>11</v>
      </c>
      <c r="F7" s="8">
        <v>1</v>
      </c>
      <c r="G7" s="130">
        <f>+G17</f>
        <v>0</v>
      </c>
      <c r="H7" s="112">
        <f>TRUNC(G7*F7,2)</f>
        <v>0</v>
      </c>
    </row>
    <row r="8" spans="2:8" ht="30.75" customHeight="1" x14ac:dyDescent="0.3">
      <c r="B8" s="9"/>
      <c r="C8" s="9"/>
      <c r="D8" s="9"/>
      <c r="E8" s="9"/>
      <c r="F8" s="9"/>
      <c r="G8" s="148"/>
      <c r="H8" s="127"/>
    </row>
    <row r="9" spans="2:8" ht="24" x14ac:dyDescent="0.3">
      <c r="B9" s="10" t="s">
        <v>12</v>
      </c>
      <c r="C9" s="10" t="s">
        <v>13</v>
      </c>
      <c r="D9" s="10" t="s">
        <v>14</v>
      </c>
      <c r="E9" s="11" t="s">
        <v>15</v>
      </c>
      <c r="F9" s="12">
        <v>3</v>
      </c>
      <c r="G9" s="144"/>
      <c r="H9" s="110">
        <f>TRUNC(TRUNC(G9,2)*F9,2)</f>
        <v>0</v>
      </c>
    </row>
    <row r="10" spans="2:8" x14ac:dyDescent="0.3">
      <c r="B10" s="9"/>
      <c r="C10" s="9"/>
      <c r="D10" s="9"/>
      <c r="E10" s="9"/>
      <c r="F10" s="12"/>
      <c r="G10" s="133"/>
      <c r="H10" s="13"/>
    </row>
    <row r="11" spans="2:8" ht="24" x14ac:dyDescent="0.3">
      <c r="B11" s="10" t="s">
        <v>16</v>
      </c>
      <c r="C11" s="10" t="s">
        <v>17</v>
      </c>
      <c r="D11" s="10" t="s">
        <v>14</v>
      </c>
      <c r="E11" s="11" t="s">
        <v>18</v>
      </c>
      <c r="F11" s="12">
        <v>2</v>
      </c>
      <c r="G11" s="133"/>
      <c r="H11" s="110">
        <f t="shared" ref="H11" si="0">TRUNC(TRUNC(G11,2)*F11,2)</f>
        <v>0</v>
      </c>
    </row>
    <row r="12" spans="2:8" ht="84" x14ac:dyDescent="0.3">
      <c r="B12" s="16"/>
      <c r="C12" s="16"/>
      <c r="D12" s="16"/>
      <c r="E12" s="17" t="s">
        <v>19</v>
      </c>
      <c r="F12" s="18"/>
      <c r="G12" s="133"/>
      <c r="H12" s="13"/>
    </row>
    <row r="13" spans="2:8" ht="24" x14ac:dyDescent="0.3">
      <c r="B13" s="10" t="s">
        <v>20</v>
      </c>
      <c r="C13" s="10" t="s">
        <v>17</v>
      </c>
      <c r="D13" s="10" t="s">
        <v>14</v>
      </c>
      <c r="E13" s="11" t="s">
        <v>21</v>
      </c>
      <c r="F13" s="12">
        <v>2</v>
      </c>
      <c r="G13" s="144"/>
      <c r="H13" s="110">
        <f t="shared" ref="H13" si="1">TRUNC(TRUNC(G13,2)*F13,2)</f>
        <v>0</v>
      </c>
    </row>
    <row r="14" spans="2:8" ht="48" x14ac:dyDescent="0.3">
      <c r="B14" s="16"/>
      <c r="C14" s="16"/>
      <c r="D14" s="16"/>
      <c r="E14" s="17" t="s">
        <v>22</v>
      </c>
      <c r="F14" s="18"/>
      <c r="G14" s="133"/>
      <c r="H14" s="13"/>
    </row>
    <row r="15" spans="2:8" ht="41.25" customHeight="1" x14ac:dyDescent="0.3">
      <c r="B15" s="10" t="s">
        <v>23</v>
      </c>
      <c r="C15" s="10" t="s">
        <v>17</v>
      </c>
      <c r="D15" s="10" t="s">
        <v>14</v>
      </c>
      <c r="E15" s="11" t="s">
        <v>24</v>
      </c>
      <c r="F15" s="12">
        <v>2</v>
      </c>
      <c r="G15" s="144"/>
      <c r="H15" s="110">
        <f t="shared" ref="H15" si="2">TRUNC(TRUNC(G15,2)*F15,2)</f>
        <v>0</v>
      </c>
    </row>
    <row r="16" spans="2:8" ht="48" x14ac:dyDescent="0.3">
      <c r="B16" s="16"/>
      <c r="C16" s="16"/>
      <c r="D16" s="16"/>
      <c r="E16" s="19" t="s">
        <v>25</v>
      </c>
      <c r="F16" s="16"/>
      <c r="G16" s="133"/>
      <c r="H16" s="13"/>
    </row>
    <row r="17" spans="2:9" x14ac:dyDescent="0.3">
      <c r="B17" s="16"/>
      <c r="C17" s="16"/>
      <c r="D17" s="16"/>
      <c r="E17" s="20" t="s">
        <v>26</v>
      </c>
      <c r="F17" s="21">
        <v>1</v>
      </c>
      <c r="G17" s="134">
        <f>SUM(H9:H15)</f>
        <v>0</v>
      </c>
      <c r="H17" s="112">
        <f>TRUNC(G17*F17,2)</f>
        <v>0</v>
      </c>
    </row>
    <row r="18" spans="2:9" x14ac:dyDescent="0.3">
      <c r="B18" s="6" t="s">
        <v>27</v>
      </c>
      <c r="C18" s="6" t="s">
        <v>9</v>
      </c>
      <c r="D18" s="6" t="s">
        <v>10</v>
      </c>
      <c r="E18" s="7" t="s">
        <v>28</v>
      </c>
      <c r="F18" s="8">
        <v>1</v>
      </c>
      <c r="G18" s="130">
        <f>+G23</f>
        <v>0</v>
      </c>
      <c r="H18" s="109">
        <f>TRUNC(G18*F18,2)</f>
        <v>0</v>
      </c>
    </row>
    <row r="19" spans="2:9" ht="24" x14ac:dyDescent="0.3">
      <c r="B19" s="10" t="s">
        <v>29</v>
      </c>
      <c r="C19" s="10" t="s">
        <v>17</v>
      </c>
      <c r="D19" s="10" t="s">
        <v>30</v>
      </c>
      <c r="E19" s="11" t="s">
        <v>31</v>
      </c>
      <c r="F19" s="12">
        <v>117.5</v>
      </c>
      <c r="G19" s="144"/>
      <c r="H19" s="110">
        <f t="shared" ref="H19:H21" si="3">TRUNC(TRUNC(G19,2)*F19,2)</f>
        <v>0</v>
      </c>
    </row>
    <row r="20" spans="2:9" ht="60" x14ac:dyDescent="0.3">
      <c r="B20" s="16"/>
      <c r="C20" s="16"/>
      <c r="D20" s="16"/>
      <c r="E20" s="17" t="s">
        <v>32</v>
      </c>
      <c r="F20" s="18"/>
      <c r="G20" s="133"/>
      <c r="H20" s="13"/>
    </row>
    <row r="21" spans="2:9" ht="24" x14ac:dyDescent="0.3">
      <c r="B21" s="10" t="s">
        <v>33</v>
      </c>
      <c r="C21" s="10" t="s">
        <v>17</v>
      </c>
      <c r="D21" s="10" t="s">
        <v>30</v>
      </c>
      <c r="E21" s="11" t="s">
        <v>34</v>
      </c>
      <c r="F21" s="12">
        <v>840</v>
      </c>
      <c r="G21" s="144"/>
      <c r="H21" s="110">
        <f t="shared" si="3"/>
        <v>0</v>
      </c>
    </row>
    <row r="22" spans="2:9" ht="48" x14ac:dyDescent="0.3">
      <c r="B22" s="16"/>
      <c r="C22" s="16"/>
      <c r="D22" s="16"/>
      <c r="E22" s="17" t="s">
        <v>35</v>
      </c>
      <c r="F22" s="16"/>
      <c r="G22" s="133"/>
      <c r="H22" s="13"/>
    </row>
    <row r="23" spans="2:9" x14ac:dyDescent="0.3">
      <c r="B23" s="16"/>
      <c r="C23" s="16"/>
      <c r="D23" s="16"/>
      <c r="E23" s="20" t="s">
        <v>36</v>
      </c>
      <c r="F23" s="21">
        <v>1</v>
      </c>
      <c r="G23" s="134">
        <f>SUM(H19:H21)</f>
        <v>0</v>
      </c>
      <c r="H23" s="112">
        <f>TRUNC(G23*F23,2)</f>
        <v>0</v>
      </c>
    </row>
    <row r="24" spans="2:9" x14ac:dyDescent="0.3">
      <c r="B24" s="6" t="s">
        <v>37</v>
      </c>
      <c r="C24" s="6" t="s">
        <v>9</v>
      </c>
      <c r="D24" s="6" t="s">
        <v>10</v>
      </c>
      <c r="E24" s="7" t="s">
        <v>38</v>
      </c>
      <c r="F24" s="8">
        <v>1</v>
      </c>
      <c r="G24" s="130">
        <f>+G33</f>
        <v>0</v>
      </c>
      <c r="H24" s="109">
        <f>TRUNC(G24*F24,2)</f>
        <v>0</v>
      </c>
    </row>
    <row r="25" spans="2:9" ht="24" x14ac:dyDescent="0.3">
      <c r="B25" s="10" t="s">
        <v>39</v>
      </c>
      <c r="C25" s="10" t="s">
        <v>17</v>
      </c>
      <c r="D25" s="10" t="s">
        <v>30</v>
      </c>
      <c r="E25" s="11" t="s">
        <v>40</v>
      </c>
      <c r="F25" s="12">
        <v>840</v>
      </c>
      <c r="G25" s="144"/>
      <c r="H25" s="110">
        <f t="shared" ref="H25:H31" si="4">TRUNC(TRUNC(G25,2)*F25,2)</f>
        <v>0</v>
      </c>
    </row>
    <row r="26" spans="2:9" ht="48" x14ac:dyDescent="0.3">
      <c r="B26" s="16"/>
      <c r="C26" s="16"/>
      <c r="D26" s="16"/>
      <c r="E26" s="17" t="s">
        <v>41</v>
      </c>
      <c r="F26" s="18"/>
      <c r="G26" s="133"/>
      <c r="H26" s="13"/>
    </row>
    <row r="27" spans="2:9" x14ac:dyDescent="0.3">
      <c r="B27" s="10" t="s">
        <v>42</v>
      </c>
      <c r="C27" s="10" t="s">
        <v>17</v>
      </c>
      <c r="D27" s="10" t="s">
        <v>30</v>
      </c>
      <c r="E27" s="11" t="s">
        <v>43</v>
      </c>
      <c r="F27" s="12">
        <v>840</v>
      </c>
      <c r="G27" s="144"/>
      <c r="H27" s="110">
        <f t="shared" si="4"/>
        <v>0</v>
      </c>
    </row>
    <row r="28" spans="2:9" ht="72" x14ac:dyDescent="0.3">
      <c r="B28" s="16"/>
      <c r="C28" s="16"/>
      <c r="D28" s="16"/>
      <c r="E28" s="17" t="s">
        <v>44</v>
      </c>
      <c r="F28" s="18"/>
      <c r="G28" s="133"/>
      <c r="H28" s="13"/>
      <c r="I28" s="13"/>
    </row>
    <row r="29" spans="2:9" x14ac:dyDescent="0.3">
      <c r="B29" s="10" t="s">
        <v>45</v>
      </c>
      <c r="C29" s="10" t="s">
        <v>17</v>
      </c>
      <c r="D29" s="10" t="s">
        <v>30</v>
      </c>
      <c r="E29" s="11" t="s">
        <v>46</v>
      </c>
      <c r="F29" s="12">
        <v>840</v>
      </c>
      <c r="G29" s="144"/>
      <c r="H29" s="110">
        <f t="shared" si="4"/>
        <v>0</v>
      </c>
    </row>
    <row r="30" spans="2:9" ht="72" x14ac:dyDescent="0.3">
      <c r="B30" s="16"/>
      <c r="C30" s="16"/>
      <c r="D30" s="16"/>
      <c r="E30" s="17" t="s">
        <v>44</v>
      </c>
      <c r="F30" s="12"/>
      <c r="G30" s="133"/>
      <c r="H30" s="13"/>
      <c r="I30" s="13"/>
    </row>
    <row r="31" spans="2:9" x14ac:dyDescent="0.3">
      <c r="B31" s="10" t="s">
        <v>47</v>
      </c>
      <c r="C31" s="10" t="s">
        <v>17</v>
      </c>
      <c r="D31" s="10" t="s">
        <v>14</v>
      </c>
      <c r="E31" s="11" t="s">
        <v>48</v>
      </c>
      <c r="F31" s="12">
        <v>3</v>
      </c>
      <c r="G31" s="144"/>
      <c r="H31" s="110">
        <f t="shared" si="4"/>
        <v>0</v>
      </c>
    </row>
    <row r="32" spans="2:9" ht="36" x14ac:dyDescent="0.3">
      <c r="B32" s="16"/>
      <c r="C32" s="16"/>
      <c r="D32" s="16"/>
      <c r="E32" s="17" t="s">
        <v>49</v>
      </c>
      <c r="F32" s="16"/>
      <c r="G32" s="133"/>
      <c r="H32" s="13"/>
    </row>
    <row r="33" spans="2:8" x14ac:dyDescent="0.3">
      <c r="B33" s="16"/>
      <c r="C33" s="16"/>
      <c r="D33" s="16"/>
      <c r="E33" s="24" t="s">
        <v>50</v>
      </c>
      <c r="F33" s="21">
        <v>1</v>
      </c>
      <c r="G33" s="134">
        <f>SUM(H25:H31)</f>
        <v>0</v>
      </c>
      <c r="H33" s="112">
        <f>TRUNC(G33*F33,2)</f>
        <v>0</v>
      </c>
    </row>
    <row r="34" spans="2:8" x14ac:dyDescent="0.3">
      <c r="B34" s="6" t="s">
        <v>51</v>
      </c>
      <c r="C34" s="6" t="s">
        <v>9</v>
      </c>
      <c r="D34" s="6" t="s">
        <v>10</v>
      </c>
      <c r="E34" s="7" t="s">
        <v>52</v>
      </c>
      <c r="F34" s="8">
        <v>1</v>
      </c>
      <c r="G34" s="130">
        <f>+G44</f>
        <v>0</v>
      </c>
      <c r="H34" s="109">
        <f>TRUNC(G34*F34,2)</f>
        <v>0</v>
      </c>
    </row>
    <row r="35" spans="2:8" x14ac:dyDescent="0.3">
      <c r="B35" s="10" t="s">
        <v>53</v>
      </c>
      <c r="C35" s="10" t="s">
        <v>54</v>
      </c>
      <c r="D35" s="10" t="s">
        <v>30</v>
      </c>
      <c r="E35" s="11" t="s">
        <v>55</v>
      </c>
      <c r="F35" s="12">
        <v>105</v>
      </c>
      <c r="G35" s="144"/>
      <c r="H35" s="110">
        <f t="shared" ref="H35:H41" si="5">TRUNC(TRUNC(G35,2)*F35,2)</f>
        <v>0</v>
      </c>
    </row>
    <row r="36" spans="2:8" ht="36" x14ac:dyDescent="0.3">
      <c r="B36" s="10"/>
      <c r="C36" s="10"/>
      <c r="D36" s="10"/>
      <c r="E36" s="11" t="s">
        <v>56</v>
      </c>
      <c r="F36" s="12"/>
      <c r="G36" s="138"/>
      <c r="H36" s="25"/>
    </row>
    <row r="37" spans="2:8" ht="24" x14ac:dyDescent="0.3">
      <c r="B37" s="10" t="s">
        <v>57</v>
      </c>
      <c r="C37" s="10" t="s">
        <v>54</v>
      </c>
      <c r="D37" s="10" t="s">
        <v>30</v>
      </c>
      <c r="E37" s="11" t="s">
        <v>58</v>
      </c>
      <c r="F37" s="12">
        <v>882</v>
      </c>
      <c r="G37" s="144"/>
      <c r="H37" s="110">
        <f t="shared" si="5"/>
        <v>0</v>
      </c>
    </row>
    <row r="38" spans="2:8" ht="48" x14ac:dyDescent="0.3">
      <c r="B38" s="10"/>
      <c r="C38" s="10"/>
      <c r="D38" s="10"/>
      <c r="E38" s="11" t="s">
        <v>59</v>
      </c>
      <c r="F38" s="12"/>
      <c r="G38" s="138"/>
      <c r="H38" s="25"/>
    </row>
    <row r="39" spans="2:8" ht="24" x14ac:dyDescent="0.3">
      <c r="B39" s="10" t="s">
        <v>60</v>
      </c>
      <c r="C39" s="10" t="s">
        <v>54</v>
      </c>
      <c r="D39" s="10" t="s">
        <v>30</v>
      </c>
      <c r="E39" s="11" t="s">
        <v>61</v>
      </c>
      <c r="F39" s="12">
        <v>18</v>
      </c>
      <c r="G39" s="144"/>
      <c r="H39" s="110">
        <f t="shared" si="5"/>
        <v>0</v>
      </c>
    </row>
    <row r="40" spans="2:8" ht="60" x14ac:dyDescent="0.3">
      <c r="B40" s="10"/>
      <c r="C40" s="10"/>
      <c r="D40" s="10"/>
      <c r="E40" s="11" t="s">
        <v>62</v>
      </c>
      <c r="F40" s="12"/>
      <c r="G40" s="138"/>
      <c r="H40" s="25"/>
    </row>
    <row r="41" spans="2:8" x14ac:dyDescent="0.3">
      <c r="B41" s="10" t="s">
        <v>63</v>
      </c>
      <c r="C41" s="10" t="s">
        <v>64</v>
      </c>
      <c r="D41" s="63" t="s">
        <v>14</v>
      </c>
      <c r="E41" s="64" t="s">
        <v>65</v>
      </c>
      <c r="F41" s="65">
        <v>3</v>
      </c>
      <c r="G41" s="149"/>
      <c r="H41" s="110">
        <f t="shared" si="5"/>
        <v>0</v>
      </c>
    </row>
    <row r="42" spans="2:8" ht="48" x14ac:dyDescent="0.3">
      <c r="B42" s="10"/>
      <c r="C42" s="10"/>
      <c r="D42" s="10"/>
      <c r="E42" s="11" t="s">
        <v>66</v>
      </c>
      <c r="F42" s="26"/>
      <c r="G42" s="138"/>
      <c r="H42" s="25"/>
    </row>
    <row r="43" spans="2:8" x14ac:dyDescent="0.3">
      <c r="B43" s="27"/>
      <c r="C43" s="27"/>
      <c r="D43" s="27"/>
      <c r="E43" s="20"/>
      <c r="F43" s="26"/>
      <c r="G43" s="138"/>
      <c r="H43" s="114"/>
    </row>
    <row r="44" spans="2:8" x14ac:dyDescent="0.3">
      <c r="B44" s="27"/>
      <c r="C44" s="27"/>
      <c r="D44" s="27"/>
      <c r="E44" s="20" t="s">
        <v>67</v>
      </c>
      <c r="F44" s="21">
        <v>1</v>
      </c>
      <c r="G44" s="138">
        <f>SUM(H35:H41)</f>
        <v>0</v>
      </c>
      <c r="H44" s="112">
        <f>TRUNC(G44*F44,2)</f>
        <v>0</v>
      </c>
    </row>
    <row r="45" spans="2:8" x14ac:dyDescent="0.3">
      <c r="B45" s="6" t="s">
        <v>68</v>
      </c>
      <c r="C45" s="6" t="s">
        <v>9</v>
      </c>
      <c r="D45" s="6" t="s">
        <v>10</v>
      </c>
      <c r="E45" s="7" t="s">
        <v>69</v>
      </c>
      <c r="F45" s="8">
        <v>1</v>
      </c>
      <c r="G45" s="130">
        <f>+G54</f>
        <v>0</v>
      </c>
      <c r="H45" s="109">
        <f>TRUNC(G45*F45,2)</f>
        <v>0</v>
      </c>
    </row>
    <row r="46" spans="2:8" ht="24.6" x14ac:dyDescent="0.3">
      <c r="B46" s="10" t="s">
        <v>70</v>
      </c>
      <c r="C46" s="10" t="s">
        <v>17</v>
      </c>
      <c r="D46" s="10" t="s">
        <v>71</v>
      </c>
      <c r="E46" s="28" t="s">
        <v>72</v>
      </c>
      <c r="F46" s="12">
        <v>5</v>
      </c>
      <c r="G46" s="144"/>
      <c r="H46" s="110">
        <f t="shared" ref="H46:H52" si="6">TRUNC(TRUNC(G46,2)*F46,2)</f>
        <v>0</v>
      </c>
    </row>
    <row r="47" spans="2:8" ht="36.6" x14ac:dyDescent="0.3">
      <c r="B47" s="16"/>
      <c r="C47" s="16"/>
      <c r="D47" s="16"/>
      <c r="E47" s="29" t="s">
        <v>73</v>
      </c>
      <c r="F47" s="12"/>
      <c r="G47" s="133"/>
      <c r="H47" s="13"/>
    </row>
    <row r="48" spans="2:8" ht="24.6" x14ac:dyDescent="0.3">
      <c r="B48" s="10" t="s">
        <v>74</v>
      </c>
      <c r="C48" s="10" t="s">
        <v>17</v>
      </c>
      <c r="D48" s="10" t="s">
        <v>71</v>
      </c>
      <c r="E48" s="28" t="s">
        <v>75</v>
      </c>
      <c r="F48" s="12">
        <v>50</v>
      </c>
      <c r="G48" s="144"/>
      <c r="H48" s="110">
        <f t="shared" si="6"/>
        <v>0</v>
      </c>
    </row>
    <row r="49" spans="2:9" ht="48.6" x14ac:dyDescent="0.3">
      <c r="B49" s="16"/>
      <c r="C49" s="16"/>
      <c r="D49" s="16"/>
      <c r="E49" s="29" t="s">
        <v>76</v>
      </c>
      <c r="F49" s="12"/>
      <c r="G49" s="133"/>
      <c r="H49" s="13"/>
      <c r="I49" s="13"/>
    </row>
    <row r="50" spans="2:9" ht="24" x14ac:dyDescent="0.3">
      <c r="B50" s="10" t="s">
        <v>77</v>
      </c>
      <c r="C50" s="10" t="s">
        <v>17</v>
      </c>
      <c r="D50" s="10" t="s">
        <v>78</v>
      </c>
      <c r="E50" s="11" t="s">
        <v>79</v>
      </c>
      <c r="F50" s="12">
        <v>5500</v>
      </c>
      <c r="G50" s="144"/>
      <c r="H50" s="110">
        <f t="shared" si="6"/>
        <v>0</v>
      </c>
    </row>
    <row r="51" spans="2:9" ht="48" x14ac:dyDescent="0.3">
      <c r="B51" s="16"/>
      <c r="C51" s="16"/>
      <c r="D51" s="16"/>
      <c r="E51" s="17" t="s">
        <v>80</v>
      </c>
      <c r="F51" s="12"/>
      <c r="G51" s="133"/>
      <c r="H51" s="13"/>
      <c r="I51" s="13"/>
    </row>
    <row r="52" spans="2:9" x14ac:dyDescent="0.3">
      <c r="B52" s="10" t="s">
        <v>81</v>
      </c>
      <c r="C52" s="10" t="s">
        <v>17</v>
      </c>
      <c r="D52" s="10" t="s">
        <v>82</v>
      </c>
      <c r="E52" s="11" t="s">
        <v>83</v>
      </c>
      <c r="F52" s="12">
        <v>5</v>
      </c>
      <c r="G52" s="144"/>
      <c r="H52" s="110">
        <f t="shared" si="6"/>
        <v>0</v>
      </c>
    </row>
    <row r="53" spans="2:9" ht="36" x14ac:dyDescent="0.3">
      <c r="B53" s="16"/>
      <c r="C53" s="16"/>
      <c r="D53" s="16"/>
      <c r="E53" s="17" t="s">
        <v>84</v>
      </c>
      <c r="F53" s="16"/>
      <c r="G53" s="133"/>
      <c r="H53" s="13"/>
    </row>
    <row r="54" spans="2:9" x14ac:dyDescent="0.3">
      <c r="B54" s="16"/>
      <c r="C54" s="16"/>
      <c r="D54" s="16"/>
      <c r="E54" s="20" t="s">
        <v>85</v>
      </c>
      <c r="F54" s="21">
        <v>1</v>
      </c>
      <c r="G54" s="134">
        <f>SUM(H46:H52)</f>
        <v>0</v>
      </c>
      <c r="H54" s="112">
        <f>TRUNC(G54*F54,2)</f>
        <v>0</v>
      </c>
    </row>
    <row r="55" spans="2:9" x14ac:dyDescent="0.3">
      <c r="B55" s="6" t="s">
        <v>86</v>
      </c>
      <c r="C55" s="6" t="s">
        <v>9</v>
      </c>
      <c r="D55" s="6" t="s">
        <v>10</v>
      </c>
      <c r="E55" s="7" t="s">
        <v>87</v>
      </c>
      <c r="F55" s="8">
        <v>1</v>
      </c>
      <c r="G55" s="130">
        <f>+G64</f>
        <v>0</v>
      </c>
      <c r="H55" s="109">
        <f>TRUNC(G55*F55,2)</f>
        <v>0</v>
      </c>
    </row>
    <row r="56" spans="2:9" ht="24" x14ac:dyDescent="0.3">
      <c r="B56" s="10" t="s">
        <v>88</v>
      </c>
      <c r="C56" s="10" t="s">
        <v>17</v>
      </c>
      <c r="D56" s="63" t="s">
        <v>14</v>
      </c>
      <c r="E56" s="64" t="s">
        <v>89</v>
      </c>
      <c r="F56" s="65">
        <v>3</v>
      </c>
      <c r="G56" s="149"/>
      <c r="H56" s="110">
        <f t="shared" ref="H56:H62" si="7">TRUNC(TRUNC(G56,2)*F56,2)</f>
        <v>0</v>
      </c>
    </row>
    <row r="57" spans="2:9" ht="24" x14ac:dyDescent="0.3">
      <c r="B57" s="16"/>
      <c r="C57" s="16"/>
      <c r="D57" s="16"/>
      <c r="E57" s="17" t="s">
        <v>90</v>
      </c>
      <c r="F57" s="12"/>
      <c r="G57" s="133"/>
      <c r="H57" s="13"/>
    </row>
    <row r="58" spans="2:9" ht="24" x14ac:dyDescent="0.3">
      <c r="B58" s="10" t="s">
        <v>91</v>
      </c>
      <c r="C58" s="10" t="s">
        <v>17</v>
      </c>
      <c r="D58" s="10" t="s">
        <v>14</v>
      </c>
      <c r="E58" s="11" t="s">
        <v>92</v>
      </c>
      <c r="F58" s="12">
        <v>1</v>
      </c>
      <c r="G58" s="144"/>
      <c r="H58" s="110">
        <f t="shared" si="7"/>
        <v>0</v>
      </c>
    </row>
    <row r="59" spans="2:9" ht="36" x14ac:dyDescent="0.3">
      <c r="B59" s="16"/>
      <c r="C59" s="16"/>
      <c r="D59" s="16"/>
      <c r="E59" s="17" t="s">
        <v>93</v>
      </c>
      <c r="F59" s="12"/>
      <c r="G59" s="133"/>
      <c r="H59" s="13"/>
    </row>
    <row r="60" spans="2:9" ht="24" x14ac:dyDescent="0.3">
      <c r="B60" s="10" t="s">
        <v>94</v>
      </c>
      <c r="C60" s="10" t="s">
        <v>17</v>
      </c>
      <c r="D60" s="10" t="s">
        <v>14</v>
      </c>
      <c r="E60" s="11" t="s">
        <v>95</v>
      </c>
      <c r="F60" s="12">
        <v>3</v>
      </c>
      <c r="G60" s="144"/>
      <c r="H60" s="110">
        <f t="shared" si="7"/>
        <v>0</v>
      </c>
    </row>
    <row r="61" spans="2:9" ht="48" x14ac:dyDescent="0.3">
      <c r="B61" s="16"/>
      <c r="C61" s="16"/>
      <c r="D61" s="16"/>
      <c r="E61" s="17" t="s">
        <v>96</v>
      </c>
      <c r="F61" s="12"/>
      <c r="G61" s="133"/>
      <c r="H61" s="13"/>
    </row>
    <row r="62" spans="2:9" ht="24" x14ac:dyDescent="0.3">
      <c r="B62" s="10" t="s">
        <v>97</v>
      </c>
      <c r="C62" s="10" t="s">
        <v>17</v>
      </c>
      <c r="D62" s="63" t="s">
        <v>14</v>
      </c>
      <c r="E62" s="64" t="s">
        <v>284</v>
      </c>
      <c r="F62" s="65">
        <v>3</v>
      </c>
      <c r="G62" s="149"/>
      <c r="H62" s="110">
        <f t="shared" si="7"/>
        <v>0</v>
      </c>
    </row>
    <row r="63" spans="2:9" ht="48" x14ac:dyDescent="0.3">
      <c r="B63" s="16"/>
      <c r="C63" s="16"/>
      <c r="D63" s="16"/>
      <c r="E63" s="17" t="s">
        <v>98</v>
      </c>
      <c r="F63" s="30"/>
      <c r="G63" s="133"/>
      <c r="H63" s="13"/>
    </row>
    <row r="64" spans="2:9" x14ac:dyDescent="0.3">
      <c r="B64" s="16"/>
      <c r="C64" s="16"/>
      <c r="D64" s="16"/>
      <c r="E64" s="20" t="s">
        <v>99</v>
      </c>
      <c r="F64" s="21">
        <v>1</v>
      </c>
      <c r="G64" s="134">
        <f>SUM(H56:H62)</f>
        <v>0</v>
      </c>
      <c r="H64" s="112">
        <f>TRUNC(G64*F64,2)</f>
        <v>0</v>
      </c>
    </row>
    <row r="65" spans="2:8" x14ac:dyDescent="0.3">
      <c r="B65" s="6" t="s">
        <v>100</v>
      </c>
      <c r="C65" s="6" t="s">
        <v>9</v>
      </c>
      <c r="D65" s="6" t="s">
        <v>10</v>
      </c>
      <c r="E65" s="7" t="s">
        <v>101</v>
      </c>
      <c r="F65" s="8">
        <v>1</v>
      </c>
      <c r="G65" s="130">
        <f>+G74</f>
        <v>0</v>
      </c>
      <c r="H65" s="109">
        <f>TRUNC(G65*F65,2)</f>
        <v>0</v>
      </c>
    </row>
    <row r="66" spans="2:8" x14ac:dyDescent="0.3">
      <c r="B66" s="10" t="s">
        <v>102</v>
      </c>
      <c r="C66" s="10" t="s">
        <v>54</v>
      </c>
      <c r="D66" s="31" t="s">
        <v>14</v>
      </c>
      <c r="E66" s="11" t="s">
        <v>103</v>
      </c>
      <c r="F66" s="12">
        <v>3</v>
      </c>
      <c r="G66" s="144"/>
      <c r="H66" s="110">
        <f t="shared" ref="H66:H72" si="8">TRUNC(TRUNC(G66,2)*F66,2)</f>
        <v>0</v>
      </c>
    </row>
    <row r="67" spans="2:8" ht="96" x14ac:dyDescent="0.3">
      <c r="B67" s="10"/>
      <c r="C67" s="10"/>
      <c r="D67" s="16"/>
      <c r="E67" s="11" t="s">
        <v>104</v>
      </c>
      <c r="F67" s="12"/>
      <c r="G67" s="133"/>
      <c r="H67" s="13"/>
    </row>
    <row r="68" spans="2:8" ht="24" x14ac:dyDescent="0.3">
      <c r="B68" s="10" t="s">
        <v>105</v>
      </c>
      <c r="C68" s="10" t="s">
        <v>54</v>
      </c>
      <c r="D68" s="31" t="s">
        <v>14</v>
      </c>
      <c r="E68" s="11" t="s">
        <v>106</v>
      </c>
      <c r="F68" s="12">
        <v>3</v>
      </c>
      <c r="G68" s="144"/>
      <c r="H68" s="110">
        <f t="shared" si="8"/>
        <v>0</v>
      </c>
    </row>
    <row r="69" spans="2:8" ht="84" x14ac:dyDescent="0.3">
      <c r="B69" s="10"/>
      <c r="C69" s="10"/>
      <c r="D69" s="16"/>
      <c r="E69" s="11" t="s">
        <v>107</v>
      </c>
      <c r="F69" s="12"/>
      <c r="G69" s="133"/>
      <c r="H69" s="13"/>
    </row>
    <row r="70" spans="2:8" x14ac:dyDescent="0.3">
      <c r="B70" s="10" t="s">
        <v>108</v>
      </c>
      <c r="C70" s="10" t="s">
        <v>54</v>
      </c>
      <c r="D70" s="31" t="s">
        <v>14</v>
      </c>
      <c r="E70" s="11" t="s">
        <v>109</v>
      </c>
      <c r="F70" s="12">
        <v>3</v>
      </c>
      <c r="G70" s="144"/>
      <c r="H70" s="110">
        <f t="shared" si="8"/>
        <v>0</v>
      </c>
    </row>
    <row r="71" spans="2:8" ht="124.2" x14ac:dyDescent="0.3">
      <c r="B71" s="10"/>
      <c r="C71" s="10"/>
      <c r="D71" s="31"/>
      <c r="E71" s="32" t="s">
        <v>110</v>
      </c>
      <c r="F71" s="12"/>
      <c r="G71" s="133"/>
      <c r="H71" s="13"/>
    </row>
    <row r="72" spans="2:8" x14ac:dyDescent="0.3">
      <c r="B72" s="10" t="s">
        <v>111</v>
      </c>
      <c r="C72" s="10" t="s">
        <v>54</v>
      </c>
      <c r="D72" s="10" t="s">
        <v>30</v>
      </c>
      <c r="E72" s="11" t="s">
        <v>112</v>
      </c>
      <c r="F72" s="12">
        <v>500</v>
      </c>
      <c r="G72" s="144"/>
      <c r="H72" s="110">
        <f t="shared" si="8"/>
        <v>0</v>
      </c>
    </row>
    <row r="73" spans="2:8" x14ac:dyDescent="0.3">
      <c r="B73" s="27"/>
      <c r="C73" s="27"/>
      <c r="D73" s="27"/>
      <c r="E73" s="20"/>
      <c r="F73" s="26"/>
      <c r="G73" s="138"/>
      <c r="H73" s="13"/>
    </row>
    <row r="74" spans="2:8" x14ac:dyDescent="0.3">
      <c r="B74" s="27"/>
      <c r="C74" s="27"/>
      <c r="D74" s="27"/>
      <c r="E74" s="20" t="s">
        <v>113</v>
      </c>
      <c r="F74" s="26">
        <v>1</v>
      </c>
      <c r="G74" s="134">
        <f>SUM(H66:H72)</f>
        <v>0</v>
      </c>
      <c r="H74" s="112">
        <f>TRUNC(G74*F74,2)</f>
        <v>0</v>
      </c>
    </row>
    <row r="75" spans="2:8" x14ac:dyDescent="0.3">
      <c r="B75" s="6" t="s">
        <v>114</v>
      </c>
      <c r="C75" s="6" t="s">
        <v>9</v>
      </c>
      <c r="D75" s="6" t="s">
        <v>10</v>
      </c>
      <c r="E75" s="7" t="s">
        <v>115</v>
      </c>
      <c r="F75" s="8">
        <v>1</v>
      </c>
      <c r="G75" s="130">
        <f>+G93</f>
        <v>0</v>
      </c>
      <c r="H75" s="109">
        <f>TRUNC(G75*F75,2)</f>
        <v>0</v>
      </c>
    </row>
    <row r="76" spans="2:8" ht="24" x14ac:dyDescent="0.3">
      <c r="B76" s="10" t="s">
        <v>116</v>
      </c>
      <c r="C76" s="10" t="s">
        <v>17</v>
      </c>
      <c r="D76" s="31" t="s">
        <v>14</v>
      </c>
      <c r="E76" s="11" t="s">
        <v>117</v>
      </c>
      <c r="F76" s="33">
        <v>3</v>
      </c>
      <c r="G76" s="144"/>
      <c r="H76" s="110">
        <f t="shared" ref="H76:H91" si="9">TRUNC(TRUNC(G76,2)*F76,2)</f>
        <v>0</v>
      </c>
    </row>
    <row r="77" spans="2:8" ht="36" x14ac:dyDescent="0.3">
      <c r="B77" s="16"/>
      <c r="C77" s="16"/>
      <c r="D77" s="16"/>
      <c r="E77" s="17" t="s">
        <v>118</v>
      </c>
      <c r="F77" s="30"/>
      <c r="G77" s="133"/>
      <c r="H77" s="128"/>
    </row>
    <row r="78" spans="2:8" ht="24" x14ac:dyDescent="0.3">
      <c r="B78" s="10" t="s">
        <v>119</v>
      </c>
      <c r="C78" s="10" t="s">
        <v>17</v>
      </c>
      <c r="D78" s="31" t="s">
        <v>120</v>
      </c>
      <c r="E78" s="11" t="s">
        <v>121</v>
      </c>
      <c r="F78" s="33">
        <v>12</v>
      </c>
      <c r="G78" s="144"/>
      <c r="H78" s="110">
        <f t="shared" si="9"/>
        <v>0</v>
      </c>
    </row>
    <row r="79" spans="2:8" ht="48" x14ac:dyDescent="0.3">
      <c r="B79" s="16"/>
      <c r="C79" s="16"/>
      <c r="D79" s="31"/>
      <c r="E79" s="17" t="s">
        <v>122</v>
      </c>
      <c r="F79" s="33"/>
      <c r="G79" s="133"/>
      <c r="H79" s="128"/>
    </row>
    <row r="80" spans="2:8" ht="24" x14ac:dyDescent="0.3">
      <c r="B80" s="10" t="s">
        <v>123</v>
      </c>
      <c r="C80" s="10" t="s">
        <v>17</v>
      </c>
      <c r="D80" s="31" t="s">
        <v>30</v>
      </c>
      <c r="E80" s="11" t="s">
        <v>124</v>
      </c>
      <c r="F80" s="33">
        <v>28</v>
      </c>
      <c r="G80" s="144"/>
      <c r="H80" s="110">
        <f t="shared" si="9"/>
        <v>0</v>
      </c>
    </row>
    <row r="81" spans="2:8" ht="60" x14ac:dyDescent="0.3">
      <c r="B81" s="16"/>
      <c r="C81" s="16"/>
      <c r="D81" s="31"/>
      <c r="E81" s="17" t="s">
        <v>125</v>
      </c>
      <c r="F81" s="30"/>
      <c r="G81" s="133"/>
      <c r="H81" s="128"/>
    </row>
    <row r="82" spans="2:8" x14ac:dyDescent="0.3">
      <c r="B82" s="10" t="s">
        <v>126</v>
      </c>
      <c r="C82" s="10" t="s">
        <v>17</v>
      </c>
      <c r="D82" s="31" t="s">
        <v>120</v>
      </c>
      <c r="E82" s="11" t="s">
        <v>127</v>
      </c>
      <c r="F82" s="33">
        <v>100</v>
      </c>
      <c r="G82" s="144"/>
      <c r="H82" s="110">
        <f t="shared" si="9"/>
        <v>0</v>
      </c>
    </row>
    <row r="83" spans="2:8" ht="24" x14ac:dyDescent="0.3">
      <c r="B83" s="10" t="s">
        <v>128</v>
      </c>
      <c r="C83" s="10" t="s">
        <v>17</v>
      </c>
      <c r="D83" s="31" t="s">
        <v>82</v>
      </c>
      <c r="E83" s="11" t="s">
        <v>129</v>
      </c>
      <c r="F83" s="33">
        <v>20</v>
      </c>
      <c r="G83" s="144"/>
      <c r="H83" s="110">
        <f t="shared" si="9"/>
        <v>0</v>
      </c>
    </row>
    <row r="84" spans="2:8" ht="72" x14ac:dyDescent="0.3">
      <c r="B84" s="16"/>
      <c r="C84" s="16"/>
      <c r="D84" s="31"/>
      <c r="E84" s="17" t="s">
        <v>130</v>
      </c>
      <c r="F84" s="33"/>
      <c r="G84" s="133"/>
      <c r="H84" s="128"/>
    </row>
    <row r="85" spans="2:8" x14ac:dyDescent="0.3">
      <c r="B85" s="10" t="s">
        <v>131</v>
      </c>
      <c r="C85" s="10" t="s">
        <v>17</v>
      </c>
      <c r="D85" s="31" t="s">
        <v>82</v>
      </c>
      <c r="E85" s="11" t="s">
        <v>132</v>
      </c>
      <c r="F85" s="33">
        <v>15</v>
      </c>
      <c r="G85" s="144"/>
      <c r="H85" s="110">
        <f t="shared" si="9"/>
        <v>0</v>
      </c>
    </row>
    <row r="86" spans="2:8" ht="96" x14ac:dyDescent="0.3">
      <c r="B86" s="16"/>
      <c r="C86" s="16"/>
      <c r="D86" s="31"/>
      <c r="E86" s="17" t="s">
        <v>133</v>
      </c>
      <c r="F86" s="33"/>
      <c r="G86" s="133"/>
      <c r="H86" s="128"/>
    </row>
    <row r="87" spans="2:8" x14ac:dyDescent="0.3">
      <c r="B87" s="10" t="s">
        <v>134</v>
      </c>
      <c r="C87" s="10" t="s">
        <v>17</v>
      </c>
      <c r="D87" s="31" t="s">
        <v>30</v>
      </c>
      <c r="E87" s="11" t="s">
        <v>135</v>
      </c>
      <c r="F87" s="33">
        <v>150</v>
      </c>
      <c r="G87" s="144"/>
      <c r="H87" s="110">
        <f t="shared" si="9"/>
        <v>0</v>
      </c>
    </row>
    <row r="88" spans="2:8" ht="108" x14ac:dyDescent="0.3">
      <c r="B88" s="16"/>
      <c r="C88" s="16"/>
      <c r="D88" s="31"/>
      <c r="E88" s="17" t="s">
        <v>136</v>
      </c>
      <c r="F88" s="33"/>
      <c r="G88" s="133"/>
      <c r="H88" s="128"/>
    </row>
    <row r="89" spans="2:8" ht="24" x14ac:dyDescent="0.3">
      <c r="B89" s="10" t="s">
        <v>137</v>
      </c>
      <c r="C89" s="10" t="s">
        <v>17</v>
      </c>
      <c r="D89" s="31" t="s">
        <v>14</v>
      </c>
      <c r="E89" s="11" t="s">
        <v>138</v>
      </c>
      <c r="F89" s="33">
        <v>3</v>
      </c>
      <c r="G89" s="144"/>
      <c r="H89" s="110">
        <f t="shared" si="9"/>
        <v>0</v>
      </c>
    </row>
    <row r="90" spans="2:8" ht="48" x14ac:dyDescent="0.3">
      <c r="B90" s="16"/>
      <c r="C90" s="16"/>
      <c r="D90" s="31"/>
      <c r="E90" s="17" t="s">
        <v>139</v>
      </c>
      <c r="F90" s="33"/>
      <c r="G90" s="133"/>
      <c r="H90" s="128"/>
    </row>
    <row r="91" spans="2:8" x14ac:dyDescent="0.3">
      <c r="B91" s="10" t="s">
        <v>140</v>
      </c>
      <c r="C91" s="10" t="s">
        <v>17</v>
      </c>
      <c r="D91" s="31" t="s">
        <v>14</v>
      </c>
      <c r="E91" s="11" t="s">
        <v>141</v>
      </c>
      <c r="F91" s="33">
        <v>1</v>
      </c>
      <c r="G91" s="144"/>
      <c r="H91" s="110">
        <f t="shared" si="9"/>
        <v>0</v>
      </c>
    </row>
    <row r="92" spans="2:8" ht="60" x14ac:dyDescent="0.3">
      <c r="B92" s="16"/>
      <c r="C92" s="16"/>
      <c r="D92" s="31"/>
      <c r="E92" s="17" t="s">
        <v>142</v>
      </c>
      <c r="F92" s="30"/>
      <c r="G92" s="133"/>
      <c r="H92" s="128"/>
    </row>
    <row r="93" spans="2:8" x14ac:dyDescent="0.3">
      <c r="B93" s="16"/>
      <c r="C93" s="16"/>
      <c r="D93" s="16"/>
      <c r="E93" s="20" t="s">
        <v>143</v>
      </c>
      <c r="F93" s="21">
        <v>1</v>
      </c>
      <c r="G93" s="134">
        <f>SUM(H76:H91)</f>
        <v>0</v>
      </c>
      <c r="H93" s="112">
        <f>TRUNC(G93*F93,2)</f>
        <v>0</v>
      </c>
    </row>
    <row r="94" spans="2:8" x14ac:dyDescent="0.3">
      <c r="B94" s="6" t="s">
        <v>144</v>
      </c>
      <c r="C94" s="6" t="s">
        <v>9</v>
      </c>
      <c r="D94" s="6" t="s">
        <v>10</v>
      </c>
      <c r="E94" s="7" t="s">
        <v>145</v>
      </c>
      <c r="F94" s="8">
        <v>1</v>
      </c>
      <c r="G94" s="130">
        <f>+G110</f>
        <v>0</v>
      </c>
      <c r="H94" s="109">
        <f>TRUNC(G94*F94,2)</f>
        <v>0</v>
      </c>
    </row>
    <row r="95" spans="2:8" x14ac:dyDescent="0.3">
      <c r="B95" s="34"/>
      <c r="C95" s="34"/>
      <c r="D95" s="34"/>
      <c r="E95" s="35"/>
      <c r="F95" s="23"/>
      <c r="G95" s="139"/>
      <c r="H95" s="117"/>
    </row>
    <row r="96" spans="2:8" x14ac:dyDescent="0.3">
      <c r="B96" s="10" t="s">
        <v>146</v>
      </c>
      <c r="C96" s="10" t="s">
        <v>54</v>
      </c>
      <c r="D96" s="10" t="s">
        <v>120</v>
      </c>
      <c r="E96" s="36" t="s">
        <v>147</v>
      </c>
      <c r="F96" s="33">
        <v>25</v>
      </c>
      <c r="G96" s="144"/>
      <c r="H96" s="110">
        <f t="shared" ref="H96:H108" si="10">TRUNC(TRUNC(G96,2)*F96,2)</f>
        <v>0</v>
      </c>
    </row>
    <row r="97" spans="2:8" ht="60" x14ac:dyDescent="0.3">
      <c r="B97" s="16"/>
      <c r="C97" s="16"/>
      <c r="D97" s="16"/>
      <c r="E97" s="37" t="s">
        <v>148</v>
      </c>
      <c r="F97" s="33"/>
      <c r="G97" s="144"/>
      <c r="H97" s="128"/>
    </row>
    <row r="98" spans="2:8" x14ac:dyDescent="0.3">
      <c r="B98" s="10" t="s">
        <v>149</v>
      </c>
      <c r="C98" s="10" t="s">
        <v>54</v>
      </c>
      <c r="D98" s="10" t="s">
        <v>30</v>
      </c>
      <c r="E98" s="36" t="s">
        <v>150</v>
      </c>
      <c r="F98" s="33">
        <v>12</v>
      </c>
      <c r="G98" s="144"/>
      <c r="H98" s="110">
        <f t="shared" si="10"/>
        <v>0</v>
      </c>
    </row>
    <row r="99" spans="2:8" ht="120" x14ac:dyDescent="0.3">
      <c r="B99" s="16"/>
      <c r="C99" s="16"/>
      <c r="D99" s="16"/>
      <c r="E99" s="37" t="s">
        <v>151</v>
      </c>
      <c r="F99" s="33"/>
      <c r="G99" s="144"/>
      <c r="H99" s="128"/>
    </row>
    <row r="100" spans="2:8" x14ac:dyDescent="0.3">
      <c r="B100" s="34"/>
      <c r="C100" s="34"/>
      <c r="D100" s="34"/>
      <c r="E100" s="35"/>
      <c r="F100" s="33"/>
      <c r="G100" s="144"/>
      <c r="H100" s="110">
        <f t="shared" si="10"/>
        <v>0</v>
      </c>
    </row>
    <row r="101" spans="2:8" x14ac:dyDescent="0.3">
      <c r="B101" s="10" t="s">
        <v>152</v>
      </c>
      <c r="C101" s="10" t="s">
        <v>17</v>
      </c>
      <c r="D101" s="31" t="s">
        <v>14</v>
      </c>
      <c r="E101" s="11" t="s">
        <v>153</v>
      </c>
      <c r="F101" s="33">
        <v>3</v>
      </c>
      <c r="G101" s="144"/>
      <c r="H101" s="110">
        <f t="shared" si="10"/>
        <v>0</v>
      </c>
    </row>
    <row r="102" spans="2:8" ht="48" x14ac:dyDescent="0.3">
      <c r="B102" s="16"/>
      <c r="C102" s="16"/>
      <c r="D102" s="16"/>
      <c r="E102" s="17" t="s">
        <v>154</v>
      </c>
      <c r="F102" s="33"/>
      <c r="G102" s="133"/>
      <c r="H102" s="128"/>
    </row>
    <row r="103" spans="2:8" ht="24" x14ac:dyDescent="0.3">
      <c r="B103" s="10" t="s">
        <v>155</v>
      </c>
      <c r="C103" s="10" t="s">
        <v>64</v>
      </c>
      <c r="D103" s="10" t="s">
        <v>156</v>
      </c>
      <c r="E103" s="37" t="s">
        <v>157</v>
      </c>
      <c r="F103" s="33">
        <v>24</v>
      </c>
      <c r="G103" s="144"/>
      <c r="H103" s="110">
        <f t="shared" si="10"/>
        <v>0</v>
      </c>
    </row>
    <row r="104" spans="2:8" ht="60" x14ac:dyDescent="0.3">
      <c r="B104" s="10"/>
      <c r="C104" s="10"/>
      <c r="D104" s="10"/>
      <c r="E104" s="37" t="s">
        <v>158</v>
      </c>
      <c r="F104" s="33"/>
      <c r="G104" s="144"/>
      <c r="H104" s="128"/>
    </row>
    <row r="105" spans="2:8" ht="24" x14ac:dyDescent="0.3">
      <c r="B105" s="10" t="s">
        <v>159</v>
      </c>
      <c r="C105" s="10" t="s">
        <v>64</v>
      </c>
      <c r="D105" s="10" t="s">
        <v>156</v>
      </c>
      <c r="E105" s="36" t="s">
        <v>160</v>
      </c>
      <c r="F105" s="33">
        <v>25</v>
      </c>
      <c r="G105" s="144"/>
      <c r="H105" s="110">
        <f t="shared" si="10"/>
        <v>0</v>
      </c>
    </row>
    <row r="106" spans="2:8" x14ac:dyDescent="0.3">
      <c r="B106" s="10" t="s">
        <v>161</v>
      </c>
      <c r="C106" s="10" t="s">
        <v>17</v>
      </c>
      <c r="D106" s="31" t="s">
        <v>14</v>
      </c>
      <c r="E106" s="11" t="s">
        <v>162</v>
      </c>
      <c r="F106" s="33">
        <v>1</v>
      </c>
      <c r="G106" s="144"/>
      <c r="H106" s="110">
        <f t="shared" si="10"/>
        <v>0</v>
      </c>
    </row>
    <row r="107" spans="2:8" ht="72" x14ac:dyDescent="0.3">
      <c r="B107" s="16"/>
      <c r="C107" s="16"/>
      <c r="D107" s="16"/>
      <c r="E107" s="17" t="s">
        <v>163</v>
      </c>
      <c r="F107" s="33"/>
      <c r="G107" s="133"/>
      <c r="H107" s="128"/>
    </row>
    <row r="108" spans="2:8" x14ac:dyDescent="0.3">
      <c r="B108" s="11" t="s">
        <v>164</v>
      </c>
      <c r="C108" s="11" t="s">
        <v>17</v>
      </c>
      <c r="D108" s="11" t="s">
        <v>165</v>
      </c>
      <c r="E108" s="11" t="s">
        <v>166</v>
      </c>
      <c r="F108" s="33">
        <v>1</v>
      </c>
      <c r="G108" s="150"/>
      <c r="H108" s="110">
        <f t="shared" si="10"/>
        <v>0</v>
      </c>
    </row>
    <row r="109" spans="2:8" ht="36" x14ac:dyDescent="0.3">
      <c r="B109" s="11"/>
      <c r="C109" s="11"/>
      <c r="D109" s="11"/>
      <c r="E109" s="17" t="s">
        <v>167</v>
      </c>
      <c r="G109" s="141"/>
      <c r="H109" s="128"/>
    </row>
    <row r="110" spans="2:8" x14ac:dyDescent="0.3">
      <c r="B110" s="16"/>
      <c r="C110" s="16"/>
      <c r="D110" s="16"/>
      <c r="E110" s="20" t="s">
        <v>168</v>
      </c>
      <c r="F110" s="21">
        <v>1</v>
      </c>
      <c r="G110" s="134">
        <f>SUM(H96:H108)</f>
        <v>0</v>
      </c>
      <c r="H110" s="112">
        <f>TRUNC(G110*F110,2)</f>
        <v>0</v>
      </c>
    </row>
    <row r="111" spans="2:8" x14ac:dyDescent="0.3">
      <c r="B111" s="6" t="s">
        <v>169</v>
      </c>
      <c r="C111" s="6" t="s">
        <v>9</v>
      </c>
      <c r="D111" s="6" t="s">
        <v>10</v>
      </c>
      <c r="E111" s="7" t="s">
        <v>170</v>
      </c>
      <c r="F111" s="8">
        <v>1</v>
      </c>
      <c r="G111" s="130">
        <f>+G117</f>
        <v>0</v>
      </c>
      <c r="H111" s="109">
        <f>TRUNC(G111*F111,2)</f>
        <v>0</v>
      </c>
    </row>
    <row r="112" spans="2:8" x14ac:dyDescent="0.3">
      <c r="B112" s="10" t="s">
        <v>171</v>
      </c>
      <c r="C112" s="10" t="s">
        <v>17</v>
      </c>
      <c r="D112" s="10" t="s">
        <v>82</v>
      </c>
      <c r="E112" s="38" t="s">
        <v>172</v>
      </c>
      <c r="F112" s="33">
        <v>225</v>
      </c>
      <c r="G112" s="144"/>
      <c r="H112" s="110">
        <f t="shared" ref="H112:H116" si="11">TRUNC(TRUNC(G112,2)*F112,2)</f>
        <v>0</v>
      </c>
    </row>
    <row r="113" spans="2:8" ht="24" x14ac:dyDescent="0.3">
      <c r="B113" s="16"/>
      <c r="C113" s="16"/>
      <c r="D113" s="16"/>
      <c r="E113" s="39" t="s">
        <v>173</v>
      </c>
      <c r="F113" s="33"/>
      <c r="G113" s="133"/>
      <c r="H113" s="128"/>
    </row>
    <row r="114" spans="2:8" x14ac:dyDescent="0.3">
      <c r="B114" s="10" t="s">
        <v>174</v>
      </c>
      <c r="C114" s="10" t="s">
        <v>17</v>
      </c>
      <c r="D114" s="10" t="s">
        <v>82</v>
      </c>
      <c r="E114" s="38" t="s">
        <v>175</v>
      </c>
      <c r="F114" s="33">
        <v>21</v>
      </c>
      <c r="G114" s="144"/>
      <c r="H114" s="110">
        <f t="shared" si="11"/>
        <v>0</v>
      </c>
    </row>
    <row r="115" spans="2:8" ht="36" x14ac:dyDescent="0.3">
      <c r="B115" s="16"/>
      <c r="C115" s="16"/>
      <c r="D115" s="16"/>
      <c r="E115" s="39" t="s">
        <v>176</v>
      </c>
      <c r="F115" s="33"/>
      <c r="G115" s="133"/>
      <c r="H115" s="128"/>
    </row>
    <row r="116" spans="2:8" x14ac:dyDescent="0.3">
      <c r="B116" s="10" t="s">
        <v>177</v>
      </c>
      <c r="C116" s="10" t="s">
        <v>13</v>
      </c>
      <c r="D116" s="10" t="s">
        <v>14</v>
      </c>
      <c r="E116" s="10" t="s">
        <v>178</v>
      </c>
      <c r="F116" s="33">
        <v>30.5</v>
      </c>
      <c r="G116" s="144"/>
      <c r="H116" s="110">
        <f t="shared" si="11"/>
        <v>0</v>
      </c>
    </row>
    <row r="117" spans="2:8" x14ac:dyDescent="0.3">
      <c r="B117" s="16"/>
      <c r="C117" s="16"/>
      <c r="D117" s="16"/>
      <c r="E117" s="20" t="s">
        <v>179</v>
      </c>
      <c r="F117" s="21">
        <v>1</v>
      </c>
      <c r="G117" s="134">
        <f>SUM(H112:H116)</f>
        <v>0</v>
      </c>
      <c r="H117" s="112">
        <f>TRUNC(G117*F117,2)</f>
        <v>0</v>
      </c>
    </row>
    <row r="118" spans="2:8" x14ac:dyDescent="0.3">
      <c r="B118" s="16"/>
      <c r="C118" s="16"/>
      <c r="D118" s="16"/>
      <c r="E118" s="20"/>
      <c r="F118" s="21"/>
      <c r="G118" s="133"/>
      <c r="H118" s="111"/>
    </row>
    <row r="119" spans="2:8" x14ac:dyDescent="0.3">
      <c r="B119" s="16"/>
      <c r="C119" s="16"/>
      <c r="D119" s="16"/>
      <c r="E119" s="20"/>
      <c r="F119" s="21"/>
      <c r="G119" s="133"/>
      <c r="H119" s="111"/>
    </row>
    <row r="120" spans="2:8" ht="15.6" x14ac:dyDescent="0.3">
      <c r="B120" s="71" t="s">
        <v>180</v>
      </c>
      <c r="C120" s="71"/>
      <c r="D120" s="71"/>
      <c r="E120" s="71"/>
      <c r="F120" s="71"/>
      <c r="G120" s="142"/>
    </row>
    <row r="121" spans="2:8" ht="18" x14ac:dyDescent="0.3">
      <c r="B121" s="2"/>
      <c r="G121" s="141"/>
    </row>
    <row r="122" spans="2:8" x14ac:dyDescent="0.3">
      <c r="B122" s="3" t="s">
        <v>1</v>
      </c>
      <c r="C122" s="3" t="s">
        <v>2</v>
      </c>
      <c r="D122" s="3" t="s">
        <v>3</v>
      </c>
      <c r="E122" s="4" t="s">
        <v>4</v>
      </c>
      <c r="F122" s="5" t="s">
        <v>5</v>
      </c>
      <c r="G122" s="143" t="s">
        <v>6</v>
      </c>
      <c r="H122" s="107" t="s">
        <v>7</v>
      </c>
    </row>
    <row r="123" spans="2:8" ht="20.399999999999999" x14ac:dyDescent="0.3">
      <c r="B123" s="6" t="s">
        <v>181</v>
      </c>
      <c r="C123" s="6" t="s">
        <v>9</v>
      </c>
      <c r="D123" s="6" t="s">
        <v>10</v>
      </c>
      <c r="E123" s="40" t="s">
        <v>182</v>
      </c>
      <c r="F123" s="8">
        <v>1</v>
      </c>
      <c r="G123" s="130">
        <f>+G145</f>
        <v>0</v>
      </c>
      <c r="H123" s="109">
        <f>TRUNC(G123*F123,2)</f>
        <v>0</v>
      </c>
    </row>
    <row r="124" spans="2:8" ht="24" x14ac:dyDescent="0.3">
      <c r="B124" s="41" t="s">
        <v>183</v>
      </c>
      <c r="C124" s="41" t="s">
        <v>17</v>
      </c>
      <c r="D124" s="42" t="s">
        <v>14</v>
      </c>
      <c r="E124" s="17" t="s">
        <v>184</v>
      </c>
      <c r="F124" s="43">
        <v>130</v>
      </c>
      <c r="G124" s="144"/>
      <c r="H124" s="110">
        <f t="shared" ref="H124:H143" si="12">TRUNC(TRUNC(G124,2)*F124,2)</f>
        <v>0</v>
      </c>
    </row>
    <row r="125" spans="2:8" ht="24" x14ac:dyDescent="0.3">
      <c r="B125" s="41" t="s">
        <v>185</v>
      </c>
      <c r="C125" s="41" t="s">
        <v>17</v>
      </c>
      <c r="D125" s="42" t="s">
        <v>14</v>
      </c>
      <c r="E125" s="17" t="s">
        <v>186</v>
      </c>
      <c r="F125" s="43">
        <v>260</v>
      </c>
      <c r="G125" s="144"/>
      <c r="H125" s="110">
        <f t="shared" si="12"/>
        <v>0</v>
      </c>
    </row>
    <row r="126" spans="2:8" ht="24" x14ac:dyDescent="0.3">
      <c r="B126" s="41" t="s">
        <v>187</v>
      </c>
      <c r="C126" s="41" t="s">
        <v>17</v>
      </c>
      <c r="D126" s="42" t="s">
        <v>188</v>
      </c>
      <c r="E126" s="17" t="s">
        <v>189</v>
      </c>
      <c r="F126" s="43">
        <v>153</v>
      </c>
      <c r="G126" s="144"/>
      <c r="H126" s="110">
        <f t="shared" si="12"/>
        <v>0</v>
      </c>
    </row>
    <row r="127" spans="2:8" ht="48" x14ac:dyDescent="0.3">
      <c r="B127" s="41" t="s">
        <v>190</v>
      </c>
      <c r="C127" s="41" t="s">
        <v>17</v>
      </c>
      <c r="D127" s="42" t="s">
        <v>14</v>
      </c>
      <c r="E127" s="17" t="s">
        <v>191</v>
      </c>
      <c r="F127" s="43">
        <v>40</v>
      </c>
      <c r="G127" s="144"/>
      <c r="H127" s="110">
        <f t="shared" si="12"/>
        <v>0</v>
      </c>
    </row>
    <row r="128" spans="2:8" ht="60" x14ac:dyDescent="0.3">
      <c r="B128" s="41" t="s">
        <v>192</v>
      </c>
      <c r="C128" s="41" t="s">
        <v>17</v>
      </c>
      <c r="D128" s="42" t="s">
        <v>14</v>
      </c>
      <c r="E128" s="17" t="s">
        <v>125</v>
      </c>
      <c r="F128" s="43">
        <v>26</v>
      </c>
      <c r="G128" s="144"/>
      <c r="H128" s="110">
        <f t="shared" si="12"/>
        <v>0</v>
      </c>
    </row>
    <row r="129" spans="2:8" ht="48" x14ac:dyDescent="0.3">
      <c r="B129" s="41" t="s">
        <v>193</v>
      </c>
      <c r="C129" s="41" t="s">
        <v>17</v>
      </c>
      <c r="D129" s="42" t="s">
        <v>194</v>
      </c>
      <c r="E129" s="17" t="s">
        <v>195</v>
      </c>
      <c r="F129" s="43">
        <v>30</v>
      </c>
      <c r="G129" s="144"/>
      <c r="H129" s="110">
        <f t="shared" si="12"/>
        <v>0</v>
      </c>
    </row>
    <row r="130" spans="2:8" ht="48" x14ac:dyDescent="0.3">
      <c r="B130" s="41" t="s">
        <v>196</v>
      </c>
      <c r="C130" s="41" t="s">
        <v>17</v>
      </c>
      <c r="D130" s="42" t="s">
        <v>14</v>
      </c>
      <c r="E130" s="17" t="s">
        <v>197</v>
      </c>
      <c r="F130" s="43">
        <v>6</v>
      </c>
      <c r="G130" s="144"/>
      <c r="H130" s="110">
        <f t="shared" si="12"/>
        <v>0</v>
      </c>
    </row>
    <row r="131" spans="2:8" ht="72" x14ac:dyDescent="0.3">
      <c r="B131" s="41" t="s">
        <v>198</v>
      </c>
      <c r="C131" s="41" t="s">
        <v>17</v>
      </c>
      <c r="D131" s="42" t="s">
        <v>14</v>
      </c>
      <c r="E131" s="17" t="s">
        <v>199</v>
      </c>
      <c r="F131" s="43">
        <v>4</v>
      </c>
      <c r="G131" s="144"/>
      <c r="H131" s="110">
        <f t="shared" si="12"/>
        <v>0</v>
      </c>
    </row>
    <row r="132" spans="2:8" ht="24" x14ac:dyDescent="0.3">
      <c r="B132" s="41" t="s">
        <v>200</v>
      </c>
      <c r="C132" s="41" t="s">
        <v>17</v>
      </c>
      <c r="D132" s="42" t="s">
        <v>188</v>
      </c>
      <c r="E132" s="17" t="s">
        <v>201</v>
      </c>
      <c r="F132" s="43">
        <v>100</v>
      </c>
      <c r="G132" s="144"/>
      <c r="H132" s="110">
        <f t="shared" si="12"/>
        <v>0</v>
      </c>
    </row>
    <row r="133" spans="2:8" ht="72" x14ac:dyDescent="0.3">
      <c r="B133" s="41" t="s">
        <v>202</v>
      </c>
      <c r="C133" s="41" t="s">
        <v>17</v>
      </c>
      <c r="D133" s="42" t="s">
        <v>203</v>
      </c>
      <c r="E133" s="17" t="s">
        <v>204</v>
      </c>
      <c r="F133" s="43">
        <v>125</v>
      </c>
      <c r="G133" s="144"/>
      <c r="H133" s="110">
        <f t="shared" si="12"/>
        <v>0</v>
      </c>
    </row>
    <row r="134" spans="2:8" ht="72" x14ac:dyDescent="0.3">
      <c r="B134" s="41" t="s">
        <v>205</v>
      </c>
      <c r="C134" s="41" t="s">
        <v>17</v>
      </c>
      <c r="D134" s="42" t="s">
        <v>203</v>
      </c>
      <c r="E134" s="17" t="s">
        <v>206</v>
      </c>
      <c r="F134" s="43">
        <v>50</v>
      </c>
      <c r="G134" s="144"/>
      <c r="H134" s="110">
        <f t="shared" si="12"/>
        <v>0</v>
      </c>
    </row>
    <row r="135" spans="2:8" ht="72" x14ac:dyDescent="0.3">
      <c r="B135" s="41" t="s">
        <v>207</v>
      </c>
      <c r="C135" s="41" t="s">
        <v>17</v>
      </c>
      <c r="D135" s="42" t="s">
        <v>203</v>
      </c>
      <c r="E135" s="17" t="s">
        <v>208</v>
      </c>
      <c r="F135" s="43">
        <v>30</v>
      </c>
      <c r="G135" s="144"/>
      <c r="H135" s="110">
        <f t="shared" si="12"/>
        <v>0</v>
      </c>
    </row>
    <row r="136" spans="2:8" ht="36" x14ac:dyDescent="0.3">
      <c r="B136" s="41" t="s">
        <v>209</v>
      </c>
      <c r="C136" s="41" t="s">
        <v>17</v>
      </c>
      <c r="D136" s="66" t="s">
        <v>14</v>
      </c>
      <c r="E136" s="67" t="s">
        <v>210</v>
      </c>
      <c r="F136" s="68">
        <v>2</v>
      </c>
      <c r="G136" s="149"/>
      <c r="H136" s="110">
        <f t="shared" si="12"/>
        <v>0</v>
      </c>
    </row>
    <row r="137" spans="2:8" ht="84" x14ac:dyDescent="0.3">
      <c r="B137" s="41" t="s">
        <v>211</v>
      </c>
      <c r="C137" s="41" t="s">
        <v>17</v>
      </c>
      <c r="D137" s="42" t="s">
        <v>203</v>
      </c>
      <c r="E137" s="17" t="s">
        <v>212</v>
      </c>
      <c r="F137" s="43">
        <v>10</v>
      </c>
      <c r="G137" s="144"/>
      <c r="H137" s="110">
        <f t="shared" si="12"/>
        <v>0</v>
      </c>
    </row>
    <row r="138" spans="2:8" ht="72" x14ac:dyDescent="0.3">
      <c r="B138" s="41" t="s">
        <v>213</v>
      </c>
      <c r="C138" s="41" t="s">
        <v>17</v>
      </c>
      <c r="D138" s="42" t="s">
        <v>203</v>
      </c>
      <c r="E138" s="17" t="s">
        <v>214</v>
      </c>
      <c r="F138" s="43">
        <v>20</v>
      </c>
      <c r="G138" s="144"/>
      <c r="H138" s="110">
        <f t="shared" si="12"/>
        <v>0</v>
      </c>
    </row>
    <row r="139" spans="2:8" ht="48" x14ac:dyDescent="0.3">
      <c r="B139" s="41" t="s">
        <v>215</v>
      </c>
      <c r="C139" s="41" t="s">
        <v>17</v>
      </c>
      <c r="D139" s="42" t="s">
        <v>216</v>
      </c>
      <c r="E139" s="17" t="s">
        <v>217</v>
      </c>
      <c r="F139" s="43">
        <v>370</v>
      </c>
      <c r="G139" s="144"/>
      <c r="H139" s="110">
        <f t="shared" si="12"/>
        <v>0</v>
      </c>
    </row>
    <row r="140" spans="2:8" ht="60" x14ac:dyDescent="0.3">
      <c r="B140" s="41" t="s">
        <v>218</v>
      </c>
      <c r="C140" s="41" t="s">
        <v>17</v>
      </c>
      <c r="D140" s="42" t="s">
        <v>120</v>
      </c>
      <c r="E140" s="17" t="s">
        <v>219</v>
      </c>
      <c r="F140" s="43">
        <v>25</v>
      </c>
      <c r="G140" s="144"/>
      <c r="H140" s="110">
        <f t="shared" si="12"/>
        <v>0</v>
      </c>
    </row>
    <row r="141" spans="2:8" ht="96" x14ac:dyDescent="0.3">
      <c r="B141" s="41" t="s">
        <v>220</v>
      </c>
      <c r="C141" s="41" t="s">
        <v>17</v>
      </c>
      <c r="D141" s="42" t="s">
        <v>221</v>
      </c>
      <c r="E141" s="17" t="s">
        <v>222</v>
      </c>
      <c r="F141" s="43">
        <v>30</v>
      </c>
      <c r="G141" s="144"/>
      <c r="H141" s="110">
        <f t="shared" si="12"/>
        <v>0</v>
      </c>
    </row>
    <row r="142" spans="2:8" ht="96" x14ac:dyDescent="0.3">
      <c r="B142" s="41" t="s">
        <v>223</v>
      </c>
      <c r="C142" s="41" t="s">
        <v>17</v>
      </c>
      <c r="D142" s="42" t="s">
        <v>224</v>
      </c>
      <c r="E142" s="17" t="s">
        <v>225</v>
      </c>
      <c r="F142" s="43">
        <v>1</v>
      </c>
      <c r="G142" s="144"/>
      <c r="H142" s="110">
        <f t="shared" si="12"/>
        <v>0</v>
      </c>
    </row>
    <row r="143" spans="2:8" ht="36" x14ac:dyDescent="0.3">
      <c r="B143" s="41" t="s">
        <v>226</v>
      </c>
      <c r="C143" s="41" t="s">
        <v>17</v>
      </c>
      <c r="D143" s="42" t="s">
        <v>82</v>
      </c>
      <c r="E143" s="17" t="s">
        <v>227</v>
      </c>
      <c r="F143" s="43">
        <v>30</v>
      </c>
      <c r="G143" s="144"/>
      <c r="H143" s="110">
        <f t="shared" si="12"/>
        <v>0</v>
      </c>
    </row>
    <row r="144" spans="2:8" x14ac:dyDescent="0.3">
      <c r="B144" s="41"/>
      <c r="C144" s="41"/>
      <c r="D144" s="42"/>
      <c r="E144" s="17"/>
      <c r="F144" s="43"/>
      <c r="G144" s="144"/>
      <c r="H144" s="119"/>
    </row>
    <row r="145" spans="2:8" x14ac:dyDescent="0.3">
      <c r="B145" s="44"/>
      <c r="C145" s="44"/>
      <c r="D145" s="44"/>
      <c r="E145" s="20" t="s">
        <v>181</v>
      </c>
      <c r="F145" s="45">
        <v>1</v>
      </c>
      <c r="G145" s="134">
        <f>SUM(H124:H143)</f>
        <v>0</v>
      </c>
      <c r="H145" s="112">
        <f>TRUNC(G145*F145,2)</f>
        <v>0</v>
      </c>
    </row>
    <row r="146" spans="2:8" ht="20.399999999999999" x14ac:dyDescent="0.3">
      <c r="B146" s="6" t="s">
        <v>228</v>
      </c>
      <c r="C146" s="6" t="s">
        <v>9</v>
      </c>
      <c r="D146" s="6" t="s">
        <v>10</v>
      </c>
      <c r="E146" s="40" t="s">
        <v>229</v>
      </c>
      <c r="F146" s="8">
        <v>1</v>
      </c>
      <c r="G146" s="130">
        <f>+G162</f>
        <v>0</v>
      </c>
      <c r="H146" s="109">
        <f>TRUNC(G146*F146,2)</f>
        <v>0</v>
      </c>
    </row>
    <row r="147" spans="2:8" ht="24.6" x14ac:dyDescent="0.3">
      <c r="B147" s="41" t="s">
        <v>230</v>
      </c>
      <c r="C147" s="41" t="s">
        <v>17</v>
      </c>
      <c r="D147" s="42" t="s">
        <v>224</v>
      </c>
      <c r="E147" s="29" t="s">
        <v>231</v>
      </c>
      <c r="F147" s="43">
        <v>1</v>
      </c>
      <c r="G147" s="144"/>
      <c r="H147" s="110">
        <f t="shared" ref="H147:H159" si="13">TRUNC(TRUNC(G147,2)*F147,2)</f>
        <v>0</v>
      </c>
    </row>
    <row r="148" spans="2:8" x14ac:dyDescent="0.3">
      <c r="B148" s="41" t="s">
        <v>232</v>
      </c>
      <c r="C148" s="41" t="s">
        <v>17</v>
      </c>
      <c r="D148" s="42" t="s">
        <v>14</v>
      </c>
      <c r="E148" s="29" t="s">
        <v>233</v>
      </c>
      <c r="F148" s="43"/>
      <c r="G148" s="144"/>
      <c r="H148" s="110">
        <f t="shared" si="13"/>
        <v>0</v>
      </c>
    </row>
    <row r="149" spans="2:8" ht="24.6" x14ac:dyDescent="0.3">
      <c r="B149" s="41"/>
      <c r="C149" s="41"/>
      <c r="D149" s="42"/>
      <c r="E149" s="29" t="s">
        <v>234</v>
      </c>
      <c r="F149" s="43">
        <v>10</v>
      </c>
      <c r="G149" s="144"/>
      <c r="H149" s="110">
        <f t="shared" si="13"/>
        <v>0</v>
      </c>
    </row>
    <row r="150" spans="2:8" ht="24.6" x14ac:dyDescent="0.3">
      <c r="B150" s="41"/>
      <c r="C150" s="41"/>
      <c r="D150" s="42"/>
      <c r="E150" s="29" t="s">
        <v>235</v>
      </c>
      <c r="F150" s="43">
        <v>13</v>
      </c>
      <c r="G150" s="144"/>
      <c r="H150" s="110">
        <f t="shared" si="13"/>
        <v>0</v>
      </c>
    </row>
    <row r="151" spans="2:8" x14ac:dyDescent="0.3">
      <c r="B151" s="41" t="s">
        <v>236</v>
      </c>
      <c r="C151" s="41" t="s">
        <v>17</v>
      </c>
      <c r="D151" s="42" t="s">
        <v>14</v>
      </c>
      <c r="E151" s="17" t="s">
        <v>237</v>
      </c>
      <c r="F151" s="43">
        <v>1</v>
      </c>
      <c r="G151" s="144"/>
      <c r="H151" s="110">
        <f t="shared" si="13"/>
        <v>0</v>
      </c>
    </row>
    <row r="152" spans="2:8" ht="108" x14ac:dyDescent="0.3">
      <c r="B152" s="41" t="s">
        <v>238</v>
      </c>
      <c r="C152" s="41" t="s">
        <v>17</v>
      </c>
      <c r="D152" s="42" t="s">
        <v>14</v>
      </c>
      <c r="E152" s="17" t="s">
        <v>239</v>
      </c>
      <c r="F152" s="43">
        <v>13</v>
      </c>
      <c r="G152" s="144"/>
      <c r="H152" s="110">
        <f t="shared" si="13"/>
        <v>0</v>
      </c>
    </row>
    <row r="153" spans="2:8" ht="108" x14ac:dyDescent="0.3">
      <c r="B153" s="41" t="s">
        <v>240</v>
      </c>
      <c r="C153" s="41" t="s">
        <v>17</v>
      </c>
      <c r="D153" s="42" t="s">
        <v>14</v>
      </c>
      <c r="E153" s="17" t="s">
        <v>241</v>
      </c>
      <c r="F153" s="43">
        <v>14</v>
      </c>
      <c r="G153" s="144"/>
      <c r="H153" s="110">
        <f t="shared" si="13"/>
        <v>0</v>
      </c>
    </row>
    <row r="154" spans="2:8" ht="108" x14ac:dyDescent="0.3">
      <c r="B154" s="41" t="s">
        <v>242</v>
      </c>
      <c r="C154" s="41" t="s">
        <v>17</v>
      </c>
      <c r="D154" s="42" t="s">
        <v>14</v>
      </c>
      <c r="E154" s="17" t="s">
        <v>243</v>
      </c>
      <c r="F154" s="43">
        <v>38</v>
      </c>
      <c r="G154" s="144"/>
      <c r="H154" s="110">
        <f t="shared" si="13"/>
        <v>0</v>
      </c>
    </row>
    <row r="155" spans="2:8" ht="36.6" x14ac:dyDescent="0.3">
      <c r="B155" s="41" t="s">
        <v>244</v>
      </c>
      <c r="C155" s="41" t="s">
        <v>17</v>
      </c>
      <c r="D155" s="42" t="s">
        <v>14</v>
      </c>
      <c r="E155" s="29" t="s">
        <v>245</v>
      </c>
      <c r="F155" s="43">
        <v>65</v>
      </c>
      <c r="G155" s="144"/>
      <c r="H155" s="110">
        <f t="shared" si="13"/>
        <v>0</v>
      </c>
    </row>
    <row r="156" spans="2:8" ht="24.6" x14ac:dyDescent="0.3">
      <c r="B156" s="41" t="s">
        <v>246</v>
      </c>
      <c r="C156" s="41" t="s">
        <v>17</v>
      </c>
      <c r="D156" s="42" t="s">
        <v>14</v>
      </c>
      <c r="E156" s="29" t="s">
        <v>247</v>
      </c>
      <c r="F156" s="43">
        <v>10</v>
      </c>
      <c r="G156" s="144"/>
      <c r="H156" s="110">
        <f t="shared" si="13"/>
        <v>0</v>
      </c>
    </row>
    <row r="157" spans="2:8" ht="24.6" x14ac:dyDescent="0.3">
      <c r="B157" s="41" t="s">
        <v>248</v>
      </c>
      <c r="C157" s="41" t="s">
        <v>17</v>
      </c>
      <c r="D157" s="66" t="s">
        <v>14</v>
      </c>
      <c r="E157" s="69" t="s">
        <v>249</v>
      </c>
      <c r="F157" s="68">
        <v>0.5</v>
      </c>
      <c r="G157" s="149"/>
      <c r="H157" s="110">
        <f t="shared" si="13"/>
        <v>0</v>
      </c>
    </row>
    <row r="158" spans="2:8" ht="72" x14ac:dyDescent="0.3">
      <c r="B158" s="46"/>
      <c r="C158" s="47"/>
      <c r="D158" s="48"/>
      <c r="E158" s="17" t="s">
        <v>250</v>
      </c>
      <c r="F158" s="43"/>
      <c r="G158" s="141"/>
      <c r="H158"/>
    </row>
    <row r="159" spans="2:8" ht="36.6" x14ac:dyDescent="0.3">
      <c r="B159" s="41" t="s">
        <v>251</v>
      </c>
      <c r="C159" s="41" t="s">
        <v>17</v>
      </c>
      <c r="D159" s="66" t="s">
        <v>14</v>
      </c>
      <c r="E159" s="69" t="s">
        <v>252</v>
      </c>
      <c r="F159" s="68">
        <v>0.5</v>
      </c>
      <c r="G159" s="149"/>
      <c r="H159" s="110">
        <f t="shared" si="13"/>
        <v>0</v>
      </c>
    </row>
    <row r="160" spans="2:8" ht="96" x14ac:dyDescent="0.3">
      <c r="B160" s="46"/>
      <c r="C160" s="47"/>
      <c r="D160" s="49"/>
      <c r="E160" s="17" t="s">
        <v>253</v>
      </c>
      <c r="F160" s="50"/>
      <c r="G160" s="144"/>
      <c r="H160"/>
    </row>
    <row r="161" spans="2:8" x14ac:dyDescent="0.3">
      <c r="B161" s="41"/>
      <c r="C161" s="41"/>
      <c r="D161" s="42"/>
      <c r="E161" s="29"/>
      <c r="F161" s="44"/>
      <c r="G161" s="144"/>
      <c r="H161" s="119"/>
    </row>
    <row r="162" spans="2:8" x14ac:dyDescent="0.3">
      <c r="B162" s="44"/>
      <c r="C162" s="44"/>
      <c r="D162" s="44"/>
      <c r="E162" s="20" t="s">
        <v>228</v>
      </c>
      <c r="F162" s="45">
        <v>1</v>
      </c>
      <c r="G162" s="134">
        <f>SUM(H147:H159)</f>
        <v>0</v>
      </c>
      <c r="H162" s="112">
        <f>TRUNC(G162*F162,2)</f>
        <v>0</v>
      </c>
    </row>
    <row r="163" spans="2:8" ht="20.399999999999999" x14ac:dyDescent="0.3">
      <c r="B163" s="6" t="s">
        <v>254</v>
      </c>
      <c r="C163" s="6" t="s">
        <v>9</v>
      </c>
      <c r="D163" s="6" t="s">
        <v>10</v>
      </c>
      <c r="E163" s="40" t="s">
        <v>255</v>
      </c>
      <c r="F163" s="8">
        <v>1</v>
      </c>
      <c r="G163" s="130">
        <f>+G167</f>
        <v>0</v>
      </c>
      <c r="H163" s="109">
        <f>TRUNC(G163*F163,2)</f>
        <v>0</v>
      </c>
    </row>
    <row r="164" spans="2:8" ht="48" x14ac:dyDescent="0.3">
      <c r="B164" s="42" t="s">
        <v>256</v>
      </c>
      <c r="C164" s="42" t="s">
        <v>17</v>
      </c>
      <c r="D164" s="42" t="s">
        <v>14</v>
      </c>
      <c r="E164" s="17" t="s">
        <v>257</v>
      </c>
      <c r="F164" s="43">
        <v>18</v>
      </c>
      <c r="G164" s="144"/>
      <c r="H164" s="110">
        <f t="shared" ref="H164:H165" si="14">TRUNC(TRUNC(G164,2)*F164,2)</f>
        <v>0</v>
      </c>
    </row>
    <row r="165" spans="2:8" ht="24" x14ac:dyDescent="0.3">
      <c r="B165" s="42" t="s">
        <v>258</v>
      </c>
      <c r="C165" s="42" t="s">
        <v>17</v>
      </c>
      <c r="D165" s="42" t="s">
        <v>14</v>
      </c>
      <c r="E165" s="17" t="s">
        <v>259</v>
      </c>
      <c r="F165" s="43">
        <v>15</v>
      </c>
      <c r="G165" s="144"/>
      <c r="H165" s="110">
        <f t="shared" si="14"/>
        <v>0</v>
      </c>
    </row>
    <row r="166" spans="2:8" x14ac:dyDescent="0.3">
      <c r="B166" s="44"/>
      <c r="C166" s="44"/>
      <c r="D166" s="44"/>
      <c r="E166" s="44"/>
      <c r="F166" s="44"/>
      <c r="G166" s="146"/>
      <c r="H166" s="120"/>
    </row>
    <row r="167" spans="2:8" x14ac:dyDescent="0.3">
      <c r="B167" s="44"/>
      <c r="C167" s="44"/>
      <c r="D167" s="44"/>
      <c r="E167" s="20" t="s">
        <v>254</v>
      </c>
      <c r="F167" s="45">
        <v>1</v>
      </c>
      <c r="G167" s="134">
        <f>SUM(H164:H165)</f>
        <v>0</v>
      </c>
      <c r="H167" s="112">
        <f>TRUNC(G167*F167,2)</f>
        <v>0</v>
      </c>
    </row>
    <row r="168" spans="2:8" x14ac:dyDescent="0.3">
      <c r="B168" s="6" t="s">
        <v>260</v>
      </c>
      <c r="C168" s="6" t="s">
        <v>9</v>
      </c>
      <c r="D168" s="6" t="s">
        <v>10</v>
      </c>
      <c r="E168" s="40" t="s">
        <v>261</v>
      </c>
      <c r="F168" s="8">
        <v>1</v>
      </c>
      <c r="G168" s="130">
        <f>+G172</f>
        <v>0</v>
      </c>
      <c r="H168" s="109">
        <f>TRUNC(G168*F168,2)</f>
        <v>0</v>
      </c>
    </row>
    <row r="169" spans="2:8" ht="48" x14ac:dyDescent="0.3">
      <c r="B169" s="42" t="s">
        <v>262</v>
      </c>
      <c r="C169" s="42" t="s">
        <v>17</v>
      </c>
      <c r="D169" s="42" t="s">
        <v>14</v>
      </c>
      <c r="E169" s="17" t="s">
        <v>263</v>
      </c>
      <c r="F169" s="43">
        <v>10</v>
      </c>
      <c r="G169" s="144"/>
      <c r="H169" s="110">
        <f t="shared" ref="H169:H170" si="15">TRUNC(TRUNC(G169,2)*F169,2)</f>
        <v>0</v>
      </c>
    </row>
    <row r="170" spans="2:8" ht="48" x14ac:dyDescent="0.3">
      <c r="B170" s="42" t="s">
        <v>264</v>
      </c>
      <c r="C170" s="42" t="s">
        <v>17</v>
      </c>
      <c r="D170" s="42" t="s">
        <v>14</v>
      </c>
      <c r="E170" s="17" t="s">
        <v>265</v>
      </c>
      <c r="F170" s="43">
        <v>50</v>
      </c>
      <c r="G170" s="144"/>
      <c r="H170" s="110">
        <f t="shared" si="15"/>
        <v>0</v>
      </c>
    </row>
    <row r="171" spans="2:8" x14ac:dyDescent="0.3">
      <c r="B171" s="44"/>
      <c r="C171" s="44"/>
      <c r="D171" s="44"/>
      <c r="E171" s="44"/>
      <c r="F171" s="44"/>
      <c r="G171" s="146"/>
      <c r="H171" s="120"/>
    </row>
    <row r="172" spans="2:8" x14ac:dyDescent="0.3">
      <c r="B172" s="44"/>
      <c r="C172" s="44"/>
      <c r="D172" s="44"/>
      <c r="E172" s="20" t="s">
        <v>260</v>
      </c>
      <c r="F172" s="45">
        <v>1</v>
      </c>
      <c r="G172" s="134">
        <f>SUM(H169:H170)</f>
        <v>0</v>
      </c>
      <c r="H172" s="112">
        <f>TRUNC(G172*F172,2)</f>
        <v>0</v>
      </c>
    </row>
    <row r="173" spans="2:8" x14ac:dyDescent="0.3">
      <c r="B173" s="6" t="s">
        <v>266</v>
      </c>
      <c r="C173" s="6" t="s">
        <v>9</v>
      </c>
      <c r="D173" s="6" t="s">
        <v>10</v>
      </c>
      <c r="E173" s="40" t="s">
        <v>267</v>
      </c>
      <c r="F173" s="8">
        <v>1</v>
      </c>
      <c r="G173" s="130">
        <f>+G178</f>
        <v>0</v>
      </c>
      <c r="H173" s="109">
        <f>TRUNC(G173*F173,2)</f>
        <v>0</v>
      </c>
    </row>
    <row r="174" spans="2:8" ht="72" x14ac:dyDescent="0.3">
      <c r="B174" s="42" t="s">
        <v>268</v>
      </c>
      <c r="C174" s="42" t="s">
        <v>54</v>
      </c>
      <c r="D174" s="42" t="s">
        <v>14</v>
      </c>
      <c r="E174" s="17" t="s">
        <v>269</v>
      </c>
      <c r="F174" s="43">
        <v>2</v>
      </c>
      <c r="G174" s="144"/>
      <c r="H174" s="110">
        <f t="shared" ref="H174:H176" si="16">TRUNC(TRUNC(G174,2)*F174,2)</f>
        <v>0</v>
      </c>
    </row>
    <row r="175" spans="2:8" ht="72" x14ac:dyDescent="0.3">
      <c r="B175" s="42" t="s">
        <v>270</v>
      </c>
      <c r="C175" s="42" t="s">
        <v>54</v>
      </c>
      <c r="D175" s="42" t="s">
        <v>14</v>
      </c>
      <c r="E175" s="17" t="s">
        <v>271</v>
      </c>
      <c r="F175" s="43">
        <v>2</v>
      </c>
      <c r="G175" s="144"/>
      <c r="H175" s="110">
        <f t="shared" si="16"/>
        <v>0</v>
      </c>
    </row>
    <row r="176" spans="2:8" ht="72" x14ac:dyDescent="0.3">
      <c r="B176" s="42" t="s">
        <v>272</v>
      </c>
      <c r="C176" s="42" t="s">
        <v>54</v>
      </c>
      <c r="D176" s="42" t="s">
        <v>14</v>
      </c>
      <c r="E176" s="17" t="s">
        <v>273</v>
      </c>
      <c r="F176" s="43">
        <v>2</v>
      </c>
      <c r="G176" s="144"/>
      <c r="H176" s="110">
        <f t="shared" si="16"/>
        <v>0</v>
      </c>
    </row>
    <row r="177" spans="2:8" x14ac:dyDescent="0.3">
      <c r="B177" s="51"/>
      <c r="C177" s="51"/>
      <c r="D177" s="51"/>
      <c r="E177" s="51"/>
      <c r="F177" s="51"/>
      <c r="G177" s="147"/>
      <c r="H177" s="121"/>
    </row>
    <row r="178" spans="2:8" x14ac:dyDescent="0.3">
      <c r="B178" s="51"/>
      <c r="C178" s="51"/>
      <c r="D178" s="51"/>
      <c r="E178" s="52" t="s">
        <v>266</v>
      </c>
      <c r="F178" s="45">
        <v>1</v>
      </c>
      <c r="G178" s="134">
        <f>SUM(H174:H176)</f>
        <v>0</v>
      </c>
      <c r="H178" s="112">
        <f>TRUNC(G178*F178,2)</f>
        <v>0</v>
      </c>
    </row>
    <row r="179" spans="2:8" x14ac:dyDescent="0.3">
      <c r="B179" s="22" t="s">
        <v>274</v>
      </c>
      <c r="C179" s="22" t="s">
        <v>9</v>
      </c>
      <c r="D179" s="53"/>
      <c r="E179" s="54" t="s">
        <v>289</v>
      </c>
      <c r="F179" s="8">
        <v>1</v>
      </c>
      <c r="G179" s="130">
        <f>+G184</f>
        <v>14526</v>
      </c>
      <c r="H179" s="109">
        <f>TRUNC(G179*F179,2)</f>
        <v>14526</v>
      </c>
    </row>
    <row r="180" spans="2:8" ht="24" x14ac:dyDescent="0.3">
      <c r="B180" s="42" t="s">
        <v>275</v>
      </c>
      <c r="C180" s="42" t="s">
        <v>13</v>
      </c>
      <c r="D180" s="55" t="s">
        <v>165</v>
      </c>
      <c r="E180" s="17" t="s">
        <v>276</v>
      </c>
      <c r="F180" s="44"/>
      <c r="G180" s="146"/>
      <c r="H180" s="120"/>
    </row>
    <row r="181" spans="2:8" ht="24" x14ac:dyDescent="0.3">
      <c r="B181" s="44"/>
      <c r="C181" s="56"/>
      <c r="D181" s="56"/>
      <c r="E181" s="17" t="s">
        <v>277</v>
      </c>
      <c r="F181" s="44"/>
      <c r="G181" s="144"/>
      <c r="H181" s="122">
        <v>9047</v>
      </c>
    </row>
    <row r="182" spans="2:8" ht="24" x14ac:dyDescent="0.3">
      <c r="B182" s="44"/>
      <c r="C182" s="56"/>
      <c r="D182" s="56"/>
      <c r="E182" s="17" t="s">
        <v>278</v>
      </c>
      <c r="F182" s="44"/>
      <c r="G182" s="144"/>
      <c r="H182" s="122">
        <v>5479</v>
      </c>
    </row>
    <row r="183" spans="2:8" x14ac:dyDescent="0.3">
      <c r="G183" s="141"/>
    </row>
    <row r="184" spans="2:8" ht="15" thickBot="1" x14ac:dyDescent="0.35">
      <c r="B184" s="57"/>
      <c r="C184" s="57"/>
      <c r="D184" s="57"/>
      <c r="E184" s="58" t="s">
        <v>274</v>
      </c>
      <c r="F184" s="59">
        <v>1</v>
      </c>
      <c r="G184" s="151">
        <f>SUM(H181:H182)</f>
        <v>14526</v>
      </c>
      <c r="H184" s="123">
        <f>TRUNC(G184*F184,2)</f>
        <v>14526</v>
      </c>
    </row>
    <row r="185" spans="2:8" ht="15" thickTop="1" x14ac:dyDescent="0.3"/>
    <row r="186" spans="2:8" x14ac:dyDescent="0.3">
      <c r="G186" s="61"/>
      <c r="H186" s="124"/>
    </row>
    <row r="187" spans="2:8" x14ac:dyDescent="0.3">
      <c r="G187" s="62" t="s">
        <v>279</v>
      </c>
      <c r="H187" s="125">
        <f>+H7+H18+H24+H34+H45+H55+H65+H75+H94+H111</f>
        <v>0</v>
      </c>
    </row>
    <row r="188" spans="2:8" x14ac:dyDescent="0.3">
      <c r="G188" s="62" t="s">
        <v>280</v>
      </c>
      <c r="H188" s="125">
        <f>+H123+H146+H163+H168+H173</f>
        <v>0</v>
      </c>
    </row>
    <row r="189" spans="2:8" x14ac:dyDescent="0.3">
      <c r="G189" s="62" t="s">
        <v>285</v>
      </c>
      <c r="H189" s="125">
        <f>+H179</f>
        <v>14526</v>
      </c>
    </row>
    <row r="190" spans="2:8" x14ac:dyDescent="0.3">
      <c r="G190" s="61" t="s">
        <v>281</v>
      </c>
      <c r="H190" s="125"/>
    </row>
    <row r="191" spans="2:8" x14ac:dyDescent="0.3">
      <c r="G191" s="61" t="s">
        <v>282</v>
      </c>
      <c r="H191" s="125"/>
    </row>
    <row r="192" spans="2:8" x14ac:dyDescent="0.3">
      <c r="G192" s="61" t="s">
        <v>283</v>
      </c>
      <c r="H192" s="125"/>
    </row>
    <row r="195" spans="2:8" x14ac:dyDescent="0.3">
      <c r="B195" s="153" t="s">
        <v>290</v>
      </c>
      <c r="C195" s="153"/>
      <c r="D195" s="153"/>
      <c r="E195" s="153"/>
      <c r="F195" s="153"/>
      <c r="G195" s="153"/>
      <c r="H195" s="153"/>
    </row>
    <row r="196" spans="2:8" x14ac:dyDescent="0.3">
      <c r="B196" s="153"/>
      <c r="C196" s="153"/>
      <c r="D196" s="153"/>
      <c r="E196" s="153"/>
      <c r="F196" s="153"/>
      <c r="G196" s="153"/>
      <c r="H196" s="153"/>
    </row>
    <row r="197" spans="2:8" x14ac:dyDescent="0.3">
      <c r="B197" s="153"/>
      <c r="C197" s="153"/>
      <c r="D197" s="153"/>
      <c r="E197" s="153"/>
      <c r="F197" s="153"/>
      <c r="G197" s="153"/>
      <c r="H197" s="153"/>
    </row>
    <row r="198" spans="2:8" x14ac:dyDescent="0.3">
      <c r="B198" s="153"/>
      <c r="C198" s="153"/>
      <c r="D198" s="153"/>
      <c r="E198" s="153"/>
      <c r="F198" s="153"/>
      <c r="G198" s="153"/>
      <c r="H198" s="153"/>
    </row>
    <row r="199" spans="2:8" x14ac:dyDescent="0.3">
      <c r="B199" s="153"/>
      <c r="C199" s="153"/>
      <c r="D199" s="153"/>
      <c r="E199" s="153"/>
      <c r="F199" s="153"/>
      <c r="G199" s="153"/>
      <c r="H199" s="153"/>
    </row>
    <row r="200" spans="2:8" x14ac:dyDescent="0.3">
      <c r="B200" s="153"/>
      <c r="C200" s="153"/>
      <c r="D200" s="153"/>
      <c r="E200" s="153"/>
      <c r="F200" s="153"/>
      <c r="G200" s="153"/>
      <c r="H200" s="153"/>
    </row>
    <row r="201" spans="2:8" x14ac:dyDescent="0.3">
      <c r="B201" s="153"/>
      <c r="C201" s="153"/>
      <c r="D201" s="153"/>
      <c r="E201" s="153"/>
      <c r="F201" s="153"/>
      <c r="G201" s="153"/>
      <c r="H201" s="153"/>
    </row>
    <row r="202" spans="2:8" x14ac:dyDescent="0.3">
      <c r="B202" s="153"/>
      <c r="C202" s="153"/>
      <c r="D202" s="153"/>
      <c r="E202" s="153"/>
      <c r="F202" s="153"/>
      <c r="G202" s="153"/>
      <c r="H202" s="153"/>
    </row>
    <row r="203" spans="2:8" x14ac:dyDescent="0.3">
      <c r="B203" s="153"/>
      <c r="C203" s="153"/>
      <c r="D203" s="153"/>
      <c r="E203" s="153"/>
      <c r="F203" s="153"/>
      <c r="G203" s="153"/>
      <c r="H203" s="153"/>
    </row>
    <row r="204" spans="2:8" x14ac:dyDescent="0.3">
      <c r="B204" s="153"/>
      <c r="C204" s="153"/>
      <c r="D204" s="153"/>
      <c r="E204" s="153"/>
      <c r="F204" s="153"/>
      <c r="G204" s="153"/>
      <c r="H204" s="153"/>
    </row>
    <row r="205" spans="2:8" x14ac:dyDescent="0.3">
      <c r="B205" s="153"/>
      <c r="C205" s="153"/>
      <c r="D205" s="153"/>
      <c r="E205" s="153"/>
      <c r="F205" s="153"/>
      <c r="G205" s="153"/>
      <c r="H205" s="153"/>
    </row>
    <row r="206" spans="2:8" x14ac:dyDescent="0.3">
      <c r="B206" s="153"/>
      <c r="C206" s="153"/>
      <c r="D206" s="153"/>
      <c r="E206" s="153"/>
      <c r="F206" s="153"/>
      <c r="G206" s="153"/>
      <c r="H206" s="153"/>
    </row>
    <row r="207" spans="2:8" x14ac:dyDescent="0.3">
      <c r="B207" s="153"/>
      <c r="C207" s="153"/>
      <c r="D207" s="153"/>
      <c r="E207" s="153"/>
      <c r="F207" s="153"/>
      <c r="G207" s="153"/>
      <c r="H207" s="153"/>
    </row>
    <row r="208" spans="2:8" x14ac:dyDescent="0.3">
      <c r="B208" s="153"/>
      <c r="C208" s="153"/>
      <c r="D208" s="153"/>
      <c r="E208" s="153"/>
      <c r="F208" s="153"/>
      <c r="G208" s="153"/>
      <c r="H208" s="153"/>
    </row>
    <row r="209" spans="2:8" x14ac:dyDescent="0.3">
      <c r="B209" s="153"/>
      <c r="C209" s="153"/>
      <c r="D209" s="153"/>
      <c r="E209" s="153"/>
      <c r="F209" s="153"/>
      <c r="G209" s="153"/>
      <c r="H209" s="153"/>
    </row>
    <row r="210" spans="2:8" x14ac:dyDescent="0.3">
      <c r="B210" s="153"/>
      <c r="C210" s="153"/>
      <c r="D210" s="153"/>
      <c r="E210" s="153"/>
      <c r="F210" s="153"/>
      <c r="G210" s="153"/>
      <c r="H210" s="153"/>
    </row>
    <row r="211" spans="2:8" x14ac:dyDescent="0.3">
      <c r="B211" s="153"/>
      <c r="C211" s="153"/>
      <c r="D211" s="153"/>
      <c r="E211" s="153"/>
      <c r="F211" s="153"/>
      <c r="G211" s="153"/>
      <c r="H211" s="153"/>
    </row>
    <row r="212" spans="2:8" x14ac:dyDescent="0.3">
      <c r="B212" s="153"/>
      <c r="C212" s="153"/>
      <c r="D212" s="153"/>
      <c r="E212" s="153"/>
      <c r="F212" s="153"/>
      <c r="G212" s="153"/>
      <c r="H212" s="153"/>
    </row>
    <row r="213" spans="2:8" x14ac:dyDescent="0.3">
      <c r="B213" s="153"/>
      <c r="C213" s="153"/>
      <c r="D213" s="153"/>
      <c r="E213" s="153"/>
      <c r="F213" s="153"/>
      <c r="G213" s="153"/>
      <c r="H213" s="153"/>
    </row>
    <row r="214" spans="2:8" x14ac:dyDescent="0.3">
      <c r="B214" s="153"/>
      <c r="C214" s="153"/>
      <c r="D214" s="153"/>
      <c r="E214" s="153"/>
      <c r="F214" s="153"/>
      <c r="G214" s="153"/>
      <c r="H214" s="153"/>
    </row>
    <row r="215" spans="2:8" ht="279" customHeight="1" x14ac:dyDescent="0.3">
      <c r="B215" s="153"/>
      <c r="C215" s="153"/>
      <c r="D215" s="153"/>
      <c r="E215" s="153"/>
      <c r="F215" s="153"/>
      <c r="G215" s="153"/>
      <c r="H215" s="153"/>
    </row>
  </sheetData>
  <sheetProtection algorithmName="SHA-512" hashValue="CWyquQH08XJ83jekCR2z3e1dtTtf7QapHWxkk725e3iDmQ17aUV9kdzIFwWj1hwW8BGOZ0gIVTIYLNa7e/esqQ==" saltValue="HZSWfknk7e4mwG2cRgIHbA==" spinCount="100000" sheet="1" objects="1" scenarios="1"/>
  <protectedRanges>
    <protectedRange sqref="G174:G176" name="Rango15"/>
    <protectedRange sqref="G169:G170" name="Rango14"/>
    <protectedRange sqref="G147:G160" name="Rango12"/>
    <protectedRange sqref="G124:G143" name="Rango11"/>
    <protectedRange sqref="G96:G108" name="Rango9"/>
    <protectedRange sqref="G76:G92" name="Rango8"/>
    <protectedRange sqref="G35:G42" name="Rango4"/>
    <protectedRange sqref="G25:G32" name="Rango3"/>
    <protectedRange sqref="G19:G22" name="Rango2"/>
    <protectedRange sqref="G9:G16" name="Rango1"/>
    <protectedRange sqref="G46:G52" name="Rango5"/>
    <protectedRange sqref="G56:G63" name="Rango6"/>
    <protectedRange sqref="G66:G72" name="Rango7"/>
    <protectedRange sqref="G112:G116" name="Rango10"/>
    <protectedRange sqref="G164:G165" name="Rango13"/>
  </protectedRanges>
  <mergeCells count="2">
    <mergeCell ref="B3:F3"/>
    <mergeCell ref="B195:H2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8B3AE-DCE4-4E46-B8CD-CDE1BB826DE8}">
  <dimension ref="B4:H215"/>
  <sheetViews>
    <sheetView tabSelected="1" workbookViewId="0">
      <selection activeCell="G9" sqref="G9"/>
    </sheetView>
  </sheetViews>
  <sheetFormatPr baseColWidth="10" defaultRowHeight="14.4" x14ac:dyDescent="0.3"/>
  <cols>
    <col min="5" max="5" width="35.6640625" style="83" customWidth="1"/>
    <col min="7" max="7" width="18.44140625" customWidth="1"/>
    <col min="8" max="8" width="17.44140625" style="118" customWidth="1"/>
  </cols>
  <sheetData>
    <row r="4" spans="2:8" ht="18" x14ac:dyDescent="0.3">
      <c r="B4" s="152" t="s">
        <v>0</v>
      </c>
      <c r="C4" s="152"/>
      <c r="D4" s="152"/>
      <c r="E4" s="152"/>
      <c r="F4" s="152"/>
      <c r="G4" s="152"/>
      <c r="H4" s="106"/>
    </row>
    <row r="5" spans="2:8" x14ac:dyDescent="0.3">
      <c r="B5" s="3"/>
      <c r="C5" s="3"/>
      <c r="D5" s="3"/>
      <c r="E5" s="72"/>
      <c r="F5" s="5"/>
      <c r="G5" s="5"/>
      <c r="H5" s="107"/>
    </row>
    <row r="6" spans="2:8" ht="41.4" x14ac:dyDescent="0.3">
      <c r="B6" s="70" t="s">
        <v>1</v>
      </c>
      <c r="C6" s="70" t="s">
        <v>2</v>
      </c>
      <c r="D6" s="70" t="s">
        <v>3</v>
      </c>
      <c r="E6" s="70" t="s">
        <v>4</v>
      </c>
      <c r="F6" s="70" t="s">
        <v>286</v>
      </c>
      <c r="G6" s="92" t="s">
        <v>287</v>
      </c>
      <c r="H6" s="108" t="s">
        <v>288</v>
      </c>
    </row>
    <row r="7" spans="2:8" x14ac:dyDescent="0.3">
      <c r="B7" s="6" t="s">
        <v>8</v>
      </c>
      <c r="C7" s="6" t="s">
        <v>9</v>
      </c>
      <c r="D7" s="6" t="s">
        <v>10</v>
      </c>
      <c r="E7" s="73" t="s">
        <v>11</v>
      </c>
      <c r="F7" s="8">
        <v>1</v>
      </c>
      <c r="G7" s="130">
        <f>+G17</f>
        <v>0</v>
      </c>
      <c r="H7" s="109">
        <f>TRUNC(G7*F7,2)</f>
        <v>0</v>
      </c>
    </row>
    <row r="8" spans="2:8" x14ac:dyDescent="0.3">
      <c r="B8" s="9"/>
      <c r="C8" s="9"/>
      <c r="D8" s="9"/>
      <c r="E8" s="15"/>
      <c r="F8" s="102"/>
      <c r="G8" s="131"/>
      <c r="H8" s="105"/>
    </row>
    <row r="9" spans="2:8" ht="30.6" customHeight="1" x14ac:dyDescent="0.3">
      <c r="B9" s="10" t="s">
        <v>12</v>
      </c>
      <c r="C9" s="10" t="s">
        <v>13</v>
      </c>
      <c r="D9" s="10" t="s">
        <v>14</v>
      </c>
      <c r="E9" s="74" t="s">
        <v>15</v>
      </c>
      <c r="F9" s="98">
        <v>3</v>
      </c>
      <c r="G9" s="132"/>
      <c r="H9" s="110">
        <f>TRUNC(TRUNC(G9,2)*F9,2)</f>
        <v>0</v>
      </c>
    </row>
    <row r="10" spans="2:8" x14ac:dyDescent="0.3">
      <c r="B10" s="9"/>
      <c r="C10" s="9"/>
      <c r="D10" s="9"/>
      <c r="E10" s="15"/>
      <c r="F10" s="98"/>
      <c r="G10" s="131"/>
      <c r="H10" s="105"/>
    </row>
    <row r="11" spans="2:8" ht="34.950000000000003" customHeight="1" x14ac:dyDescent="0.3">
      <c r="B11" s="10" t="s">
        <v>16</v>
      </c>
      <c r="C11" s="10" t="s">
        <v>17</v>
      </c>
      <c r="D11" s="10" t="s">
        <v>14</v>
      </c>
      <c r="E11" s="74" t="s">
        <v>18</v>
      </c>
      <c r="F11" s="98">
        <v>2</v>
      </c>
      <c r="G11" s="132"/>
      <c r="H11" s="110">
        <f>TRUNC(TRUNC(G11,2)*F11,2)</f>
        <v>0</v>
      </c>
    </row>
    <row r="12" spans="2:8" ht="84" x14ac:dyDescent="0.3">
      <c r="B12" s="16"/>
      <c r="C12" s="16"/>
      <c r="D12" s="16"/>
      <c r="E12" s="75" t="s">
        <v>19</v>
      </c>
      <c r="F12" s="101"/>
      <c r="G12" s="132"/>
      <c r="H12" s="129"/>
    </row>
    <row r="13" spans="2:8" ht="24" x14ac:dyDescent="0.3">
      <c r="B13" s="10" t="s">
        <v>20</v>
      </c>
      <c r="C13" s="10" t="s">
        <v>17</v>
      </c>
      <c r="D13" s="10" t="s">
        <v>14</v>
      </c>
      <c r="E13" s="74" t="s">
        <v>21</v>
      </c>
      <c r="F13" s="98">
        <v>2</v>
      </c>
      <c r="G13" s="132"/>
      <c r="H13" s="110">
        <f t="shared" ref="H13:H15" si="0">TRUNC(TRUNC(G13,2)*F13,2)</f>
        <v>0</v>
      </c>
    </row>
    <row r="14" spans="2:8" ht="36" x14ac:dyDescent="0.3">
      <c r="B14" s="16"/>
      <c r="C14" s="16"/>
      <c r="D14" s="16"/>
      <c r="E14" s="75" t="s">
        <v>22</v>
      </c>
      <c r="F14" s="101"/>
      <c r="G14" s="132"/>
      <c r="H14" s="129"/>
    </row>
    <row r="15" spans="2:8" ht="24" x14ac:dyDescent="0.3">
      <c r="B15" s="10" t="s">
        <v>23</v>
      </c>
      <c r="C15" s="10" t="s">
        <v>17</v>
      </c>
      <c r="D15" s="10" t="s">
        <v>14</v>
      </c>
      <c r="E15" s="74" t="s">
        <v>24</v>
      </c>
      <c r="F15" s="98">
        <v>2</v>
      </c>
      <c r="G15" s="132"/>
      <c r="H15" s="110">
        <f t="shared" si="0"/>
        <v>0</v>
      </c>
    </row>
    <row r="16" spans="2:8" ht="48" x14ac:dyDescent="0.3">
      <c r="B16" s="16"/>
      <c r="C16" s="16"/>
      <c r="D16" s="16"/>
      <c r="E16" s="76" t="s">
        <v>25</v>
      </c>
      <c r="F16" s="16"/>
      <c r="G16" s="133"/>
      <c r="H16" s="111"/>
    </row>
    <row r="17" spans="2:8" x14ac:dyDescent="0.3">
      <c r="B17" s="16"/>
      <c r="C17" s="16"/>
      <c r="D17" s="16"/>
      <c r="E17" s="77" t="s">
        <v>26</v>
      </c>
      <c r="F17" s="21">
        <v>1</v>
      </c>
      <c r="G17" s="134">
        <f>SUM(H9:H15)</f>
        <v>0</v>
      </c>
      <c r="H17" s="112">
        <f>TRUNC(G17*F17,2)</f>
        <v>0</v>
      </c>
    </row>
    <row r="18" spans="2:8" x14ac:dyDescent="0.3">
      <c r="B18" s="6" t="s">
        <v>27</v>
      </c>
      <c r="C18" s="6" t="s">
        <v>9</v>
      </c>
      <c r="D18" s="6" t="s">
        <v>10</v>
      </c>
      <c r="E18" s="73" t="s">
        <v>28</v>
      </c>
      <c r="F18" s="8">
        <v>1</v>
      </c>
      <c r="G18" s="130">
        <f>+G23</f>
        <v>0</v>
      </c>
      <c r="H18" s="109">
        <f>TRUNC(G18*F18,2)</f>
        <v>0</v>
      </c>
    </row>
    <row r="19" spans="2:8" ht="24" x14ac:dyDescent="0.3">
      <c r="B19" s="10" t="s">
        <v>29</v>
      </c>
      <c r="C19" s="10" t="s">
        <v>17</v>
      </c>
      <c r="D19" s="10" t="s">
        <v>30</v>
      </c>
      <c r="E19" s="74" t="s">
        <v>31</v>
      </c>
      <c r="F19" s="97">
        <v>117.5</v>
      </c>
      <c r="G19" s="135"/>
      <c r="H19" s="110">
        <f t="shared" ref="H19" si="1">TRUNC(TRUNC(G19,2)*F19,2)</f>
        <v>0</v>
      </c>
    </row>
    <row r="20" spans="2:8" ht="60" x14ac:dyDescent="0.3">
      <c r="B20" s="16"/>
      <c r="C20" s="16"/>
      <c r="D20" s="16"/>
      <c r="E20" s="75" t="s">
        <v>32</v>
      </c>
      <c r="F20" s="100"/>
      <c r="G20" s="135"/>
      <c r="H20" s="103"/>
    </row>
    <row r="21" spans="2:8" ht="24" x14ac:dyDescent="0.3">
      <c r="B21" s="10" t="s">
        <v>33</v>
      </c>
      <c r="C21" s="10" t="s">
        <v>17</v>
      </c>
      <c r="D21" s="10" t="s">
        <v>30</v>
      </c>
      <c r="E21" s="74" t="s">
        <v>34</v>
      </c>
      <c r="F21" s="97">
        <v>840</v>
      </c>
      <c r="G21" s="135"/>
      <c r="H21" s="110">
        <f t="shared" ref="H21" si="2">TRUNC(TRUNC(G21,2)*F21,2)</f>
        <v>0</v>
      </c>
    </row>
    <row r="22" spans="2:8" ht="48" x14ac:dyDescent="0.3">
      <c r="B22" s="16"/>
      <c r="C22" s="16"/>
      <c r="D22" s="16"/>
      <c r="E22" s="75" t="s">
        <v>35</v>
      </c>
      <c r="F22" s="16"/>
      <c r="G22" s="133"/>
      <c r="H22" s="111"/>
    </row>
    <row r="23" spans="2:8" x14ac:dyDescent="0.3">
      <c r="B23" s="16"/>
      <c r="C23" s="16"/>
      <c r="D23" s="16"/>
      <c r="E23" s="77" t="s">
        <v>36</v>
      </c>
      <c r="F23" s="21">
        <v>1</v>
      </c>
      <c r="G23" s="134">
        <f>SUM(H19:H21)</f>
        <v>0</v>
      </c>
      <c r="H23" s="112">
        <f>TRUNC(G23*F23,2)</f>
        <v>0</v>
      </c>
    </row>
    <row r="24" spans="2:8" x14ac:dyDescent="0.3">
      <c r="B24" s="6" t="s">
        <v>37</v>
      </c>
      <c r="C24" s="6" t="s">
        <v>9</v>
      </c>
      <c r="D24" s="6" t="s">
        <v>10</v>
      </c>
      <c r="E24" s="73" t="s">
        <v>38</v>
      </c>
      <c r="F24" s="8">
        <v>1</v>
      </c>
      <c r="G24" s="130">
        <f>+G33</f>
        <v>0</v>
      </c>
      <c r="H24" s="109">
        <f>TRUNC(G24*F24,2)</f>
        <v>0</v>
      </c>
    </row>
    <row r="25" spans="2:8" ht="24" x14ac:dyDescent="0.3">
      <c r="B25" s="10" t="s">
        <v>39</v>
      </c>
      <c r="C25" s="10" t="s">
        <v>17</v>
      </c>
      <c r="D25" s="10" t="s">
        <v>30</v>
      </c>
      <c r="E25" s="74" t="s">
        <v>40</v>
      </c>
      <c r="F25" s="97">
        <v>840</v>
      </c>
      <c r="G25" s="135"/>
      <c r="H25" s="110">
        <f t="shared" ref="H25" si="3">TRUNC(TRUNC(G25,2)*F25,2)</f>
        <v>0</v>
      </c>
    </row>
    <row r="26" spans="2:8" ht="48" x14ac:dyDescent="0.3">
      <c r="B26" s="16"/>
      <c r="C26" s="16"/>
      <c r="D26" s="16"/>
      <c r="E26" s="75" t="s">
        <v>41</v>
      </c>
      <c r="F26" s="100"/>
      <c r="G26" s="135"/>
      <c r="H26" s="103"/>
    </row>
    <row r="27" spans="2:8" x14ac:dyDescent="0.3">
      <c r="B27" s="10" t="s">
        <v>42</v>
      </c>
      <c r="C27" s="10" t="s">
        <v>17</v>
      </c>
      <c r="D27" s="10" t="s">
        <v>30</v>
      </c>
      <c r="E27" s="74" t="s">
        <v>43</v>
      </c>
      <c r="F27" s="97">
        <v>840</v>
      </c>
      <c r="G27" s="135"/>
      <c r="H27" s="110">
        <f t="shared" ref="H27" si="4">TRUNC(TRUNC(G27,2)*F27,2)</f>
        <v>0</v>
      </c>
    </row>
    <row r="28" spans="2:8" ht="72" x14ac:dyDescent="0.3">
      <c r="B28" s="16"/>
      <c r="C28" s="16"/>
      <c r="D28" s="16"/>
      <c r="E28" s="75" t="s">
        <v>44</v>
      </c>
      <c r="F28" s="100"/>
      <c r="G28" s="135"/>
      <c r="H28" s="103"/>
    </row>
    <row r="29" spans="2:8" x14ac:dyDescent="0.3">
      <c r="B29" s="10" t="s">
        <v>45</v>
      </c>
      <c r="C29" s="10" t="s">
        <v>17</v>
      </c>
      <c r="D29" s="10" t="s">
        <v>30</v>
      </c>
      <c r="E29" s="74" t="s">
        <v>46</v>
      </c>
      <c r="F29" s="97">
        <v>840</v>
      </c>
      <c r="G29" s="135"/>
      <c r="H29" s="110">
        <f t="shared" ref="H29" si="5">TRUNC(TRUNC(G29,2)*F29,2)</f>
        <v>0</v>
      </c>
    </row>
    <row r="30" spans="2:8" ht="72" x14ac:dyDescent="0.3">
      <c r="B30" s="16"/>
      <c r="C30" s="16"/>
      <c r="D30" s="16"/>
      <c r="E30" s="75" t="s">
        <v>44</v>
      </c>
      <c r="F30" s="97"/>
      <c r="G30" s="135"/>
      <c r="H30" s="103"/>
    </row>
    <row r="31" spans="2:8" x14ac:dyDescent="0.3">
      <c r="B31" s="10" t="s">
        <v>47</v>
      </c>
      <c r="C31" s="10" t="s">
        <v>17</v>
      </c>
      <c r="D31" s="10" t="s">
        <v>14</v>
      </c>
      <c r="E31" s="74" t="s">
        <v>48</v>
      </c>
      <c r="F31" s="97">
        <v>3</v>
      </c>
      <c r="G31" s="135"/>
      <c r="H31" s="110">
        <f t="shared" ref="H31" si="6">TRUNC(TRUNC(G31,2)*F31,2)</f>
        <v>0</v>
      </c>
    </row>
    <row r="32" spans="2:8" ht="36" x14ac:dyDescent="0.3">
      <c r="B32" s="16"/>
      <c r="C32" s="16"/>
      <c r="D32" s="16"/>
      <c r="E32" s="75" t="s">
        <v>49</v>
      </c>
      <c r="F32" s="16"/>
      <c r="G32" s="133"/>
      <c r="H32" s="111"/>
    </row>
    <row r="33" spans="2:8" x14ac:dyDescent="0.3">
      <c r="B33" s="16"/>
      <c r="C33" s="16"/>
      <c r="D33" s="16"/>
      <c r="E33" s="78" t="s">
        <v>50</v>
      </c>
      <c r="F33" s="21">
        <v>1</v>
      </c>
      <c r="G33" s="134">
        <f>SUM(H25:H31)</f>
        <v>0</v>
      </c>
      <c r="H33" s="112">
        <f>TRUNC(G33*F33,2)</f>
        <v>0</v>
      </c>
    </row>
    <row r="34" spans="2:8" x14ac:dyDescent="0.3">
      <c r="B34" s="6" t="s">
        <v>51</v>
      </c>
      <c r="C34" s="6" t="s">
        <v>9</v>
      </c>
      <c r="D34" s="6" t="s">
        <v>10</v>
      </c>
      <c r="E34" s="73" t="s">
        <v>52</v>
      </c>
      <c r="F34" s="8">
        <v>1</v>
      </c>
      <c r="G34" s="130">
        <f>+G44</f>
        <v>0</v>
      </c>
      <c r="H34" s="109">
        <f>TRUNC(G34*F34,2)</f>
        <v>0</v>
      </c>
    </row>
    <row r="35" spans="2:8" x14ac:dyDescent="0.3">
      <c r="B35" s="10" t="s">
        <v>53</v>
      </c>
      <c r="C35" s="10" t="s">
        <v>54</v>
      </c>
      <c r="D35" s="10" t="s">
        <v>30</v>
      </c>
      <c r="E35" s="74" t="s">
        <v>55</v>
      </c>
      <c r="F35" s="97">
        <v>105</v>
      </c>
      <c r="G35" s="135"/>
      <c r="H35" s="110">
        <f t="shared" ref="H35" si="7">TRUNC(TRUNC(G35,2)*F35,2)</f>
        <v>0</v>
      </c>
    </row>
    <row r="36" spans="2:8" ht="36" x14ac:dyDescent="0.3">
      <c r="B36" s="10"/>
      <c r="C36" s="10"/>
      <c r="D36" s="10"/>
      <c r="E36" s="74" t="s">
        <v>56</v>
      </c>
      <c r="F36" s="97"/>
      <c r="G36" s="136"/>
      <c r="H36" s="113"/>
    </row>
    <row r="37" spans="2:8" x14ac:dyDescent="0.3">
      <c r="B37" s="10" t="s">
        <v>57</v>
      </c>
      <c r="C37" s="10" t="s">
        <v>54</v>
      </c>
      <c r="D37" s="10" t="s">
        <v>30</v>
      </c>
      <c r="E37" s="74" t="s">
        <v>58</v>
      </c>
      <c r="F37" s="97">
        <v>882</v>
      </c>
      <c r="G37" s="135"/>
      <c r="H37" s="110">
        <f t="shared" ref="H37" si="8">TRUNC(TRUNC(G37,2)*F37,2)</f>
        <v>0</v>
      </c>
    </row>
    <row r="38" spans="2:8" ht="48" x14ac:dyDescent="0.3">
      <c r="B38" s="10"/>
      <c r="C38" s="10"/>
      <c r="D38" s="10"/>
      <c r="E38" s="74" t="s">
        <v>59</v>
      </c>
      <c r="F38" s="97"/>
      <c r="G38" s="136"/>
      <c r="H38" s="113"/>
    </row>
    <row r="39" spans="2:8" ht="24" x14ac:dyDescent="0.3">
      <c r="B39" s="10" t="s">
        <v>60</v>
      </c>
      <c r="C39" s="10" t="s">
        <v>54</v>
      </c>
      <c r="D39" s="10" t="s">
        <v>30</v>
      </c>
      <c r="E39" s="74" t="s">
        <v>61</v>
      </c>
      <c r="F39" s="97">
        <v>18</v>
      </c>
      <c r="G39" s="135"/>
      <c r="H39" s="110">
        <f t="shared" ref="H39" si="9">TRUNC(TRUNC(G39,2)*F39,2)</f>
        <v>0</v>
      </c>
    </row>
    <row r="40" spans="2:8" ht="60" x14ac:dyDescent="0.3">
      <c r="B40" s="10"/>
      <c r="C40" s="10"/>
      <c r="D40" s="10"/>
      <c r="E40" s="74" t="s">
        <v>62</v>
      </c>
      <c r="F40" s="97"/>
      <c r="G40" s="136"/>
      <c r="H40" s="113"/>
    </row>
    <row r="41" spans="2:8" x14ac:dyDescent="0.3">
      <c r="B41" s="10" t="s">
        <v>63</v>
      </c>
      <c r="C41" s="10" t="s">
        <v>64</v>
      </c>
      <c r="D41" s="63" t="s">
        <v>14</v>
      </c>
      <c r="E41" s="79" t="s">
        <v>65</v>
      </c>
      <c r="F41" s="99">
        <v>3</v>
      </c>
      <c r="G41" s="137"/>
      <c r="H41" s="110">
        <f t="shared" ref="H41" si="10">TRUNC(TRUNC(G41,2)*F41,2)</f>
        <v>0</v>
      </c>
    </row>
    <row r="42" spans="2:8" ht="48" x14ac:dyDescent="0.3">
      <c r="B42" s="10"/>
      <c r="C42" s="10"/>
      <c r="D42" s="10"/>
      <c r="E42" s="74" t="s">
        <v>66</v>
      </c>
      <c r="F42" s="26"/>
      <c r="G42" s="138"/>
      <c r="H42" s="114"/>
    </row>
    <row r="43" spans="2:8" x14ac:dyDescent="0.3">
      <c r="B43" s="27"/>
      <c r="C43" s="27"/>
      <c r="D43" s="27"/>
      <c r="E43" s="77"/>
      <c r="F43" s="26"/>
      <c r="G43" s="138"/>
      <c r="H43" s="114"/>
    </row>
    <row r="44" spans="2:8" x14ac:dyDescent="0.3">
      <c r="B44" s="27"/>
      <c r="C44" s="27"/>
      <c r="D44" s="27"/>
      <c r="E44" s="77" t="s">
        <v>67</v>
      </c>
      <c r="F44" s="21">
        <v>1</v>
      </c>
      <c r="G44" s="138">
        <f>SUM(H35:H41)</f>
        <v>0</v>
      </c>
      <c r="H44" s="112">
        <f>TRUNC(G44*F44,2)</f>
        <v>0</v>
      </c>
    </row>
    <row r="45" spans="2:8" x14ac:dyDescent="0.3">
      <c r="B45" s="6" t="s">
        <v>68</v>
      </c>
      <c r="C45" s="6" t="s">
        <v>9</v>
      </c>
      <c r="D45" s="6" t="s">
        <v>10</v>
      </c>
      <c r="E45" s="73" t="s">
        <v>69</v>
      </c>
      <c r="F45" s="8">
        <v>1</v>
      </c>
      <c r="G45" s="130">
        <f>+G54</f>
        <v>0</v>
      </c>
      <c r="H45" s="109">
        <f>TRUNC(G45*F45,2)</f>
        <v>0</v>
      </c>
    </row>
    <row r="46" spans="2:8" ht="24" x14ac:dyDescent="0.3">
      <c r="B46" s="10" t="s">
        <v>70</v>
      </c>
      <c r="C46" s="10" t="s">
        <v>17</v>
      </c>
      <c r="D46" s="10" t="s">
        <v>71</v>
      </c>
      <c r="E46" s="74" t="s">
        <v>72</v>
      </c>
      <c r="F46" s="97">
        <v>5</v>
      </c>
      <c r="G46" s="135"/>
      <c r="H46" s="110">
        <f t="shared" ref="H46" si="11">TRUNC(TRUNC(G46,2)*F46,2)</f>
        <v>0</v>
      </c>
    </row>
    <row r="47" spans="2:8" ht="36" x14ac:dyDescent="0.3">
      <c r="B47" s="16"/>
      <c r="C47" s="16"/>
      <c r="D47" s="16"/>
      <c r="E47" s="75" t="s">
        <v>73</v>
      </c>
      <c r="F47" s="97"/>
      <c r="G47" s="135"/>
      <c r="H47" s="103"/>
    </row>
    <row r="48" spans="2:8" ht="24" x14ac:dyDescent="0.3">
      <c r="B48" s="10" t="s">
        <v>74</v>
      </c>
      <c r="C48" s="10" t="s">
        <v>17</v>
      </c>
      <c r="D48" s="10" t="s">
        <v>71</v>
      </c>
      <c r="E48" s="74" t="s">
        <v>75</v>
      </c>
      <c r="F48" s="97">
        <v>50</v>
      </c>
      <c r="G48" s="135"/>
      <c r="H48" s="110">
        <f t="shared" ref="H48" si="12">TRUNC(TRUNC(G48,2)*F48,2)</f>
        <v>0</v>
      </c>
    </row>
    <row r="49" spans="2:8" ht="48" x14ac:dyDescent="0.3">
      <c r="B49" s="16"/>
      <c r="C49" s="16"/>
      <c r="D49" s="16"/>
      <c r="E49" s="75" t="s">
        <v>76</v>
      </c>
      <c r="F49" s="97"/>
      <c r="G49" s="135"/>
      <c r="H49" s="103"/>
    </row>
    <row r="50" spans="2:8" x14ac:dyDescent="0.3">
      <c r="B50" s="10" t="s">
        <v>77</v>
      </c>
      <c r="C50" s="10" t="s">
        <v>17</v>
      </c>
      <c r="D50" s="10" t="s">
        <v>78</v>
      </c>
      <c r="E50" s="74" t="s">
        <v>79</v>
      </c>
      <c r="F50" s="97">
        <v>5500</v>
      </c>
      <c r="G50" s="135"/>
      <c r="H50" s="110">
        <f t="shared" ref="H50" si="13">TRUNC(TRUNC(G50,2)*F50,2)</f>
        <v>0</v>
      </c>
    </row>
    <row r="51" spans="2:8" ht="48" x14ac:dyDescent="0.3">
      <c r="B51" s="16"/>
      <c r="C51" s="16"/>
      <c r="D51" s="16"/>
      <c r="E51" s="75" t="s">
        <v>80</v>
      </c>
      <c r="F51" s="97"/>
      <c r="G51" s="135"/>
      <c r="H51" s="103"/>
    </row>
    <row r="52" spans="2:8" x14ac:dyDescent="0.3">
      <c r="B52" s="10" t="s">
        <v>81</v>
      </c>
      <c r="C52" s="10" t="s">
        <v>17</v>
      </c>
      <c r="D52" s="10" t="s">
        <v>82</v>
      </c>
      <c r="E52" s="74" t="s">
        <v>83</v>
      </c>
      <c r="F52" s="97">
        <v>5</v>
      </c>
      <c r="G52" s="135"/>
      <c r="H52" s="110">
        <f t="shared" ref="H52" si="14">TRUNC(TRUNC(G52,2)*F52,2)</f>
        <v>0</v>
      </c>
    </row>
    <row r="53" spans="2:8" ht="36" x14ac:dyDescent="0.3">
      <c r="B53" s="16"/>
      <c r="C53" s="16"/>
      <c r="D53" s="16"/>
      <c r="E53" s="75" t="s">
        <v>84</v>
      </c>
      <c r="F53" s="16"/>
      <c r="G53" s="133"/>
      <c r="H53" s="111"/>
    </row>
    <row r="54" spans="2:8" x14ac:dyDescent="0.3">
      <c r="B54" s="16"/>
      <c r="C54" s="16"/>
      <c r="D54" s="16"/>
      <c r="E54" s="77" t="s">
        <v>85</v>
      </c>
      <c r="F54" s="21">
        <v>1</v>
      </c>
      <c r="G54" s="134">
        <f>SUM(H46:H52)</f>
        <v>0</v>
      </c>
      <c r="H54" s="112">
        <f>TRUNC(G54*F54,2)</f>
        <v>0</v>
      </c>
    </row>
    <row r="55" spans="2:8" x14ac:dyDescent="0.3">
      <c r="B55" s="6" t="s">
        <v>86</v>
      </c>
      <c r="C55" s="6" t="s">
        <v>9</v>
      </c>
      <c r="D55" s="6" t="s">
        <v>10</v>
      </c>
      <c r="E55" s="73" t="s">
        <v>87</v>
      </c>
      <c r="F55" s="8">
        <v>1</v>
      </c>
      <c r="G55" s="130">
        <f>+G64</f>
        <v>0</v>
      </c>
      <c r="H55" s="109">
        <f>TRUNC(G55*F55,2)</f>
        <v>0</v>
      </c>
    </row>
    <row r="56" spans="2:8" ht="24" x14ac:dyDescent="0.3">
      <c r="B56" s="10" t="s">
        <v>88</v>
      </c>
      <c r="C56" s="10" t="s">
        <v>17</v>
      </c>
      <c r="D56" s="63" t="s">
        <v>14</v>
      </c>
      <c r="E56" s="79" t="s">
        <v>89</v>
      </c>
      <c r="F56" s="99">
        <v>3</v>
      </c>
      <c r="G56" s="137"/>
      <c r="H56" s="110">
        <f t="shared" ref="H56" si="15">TRUNC(TRUNC(G56,2)*F56,2)</f>
        <v>0</v>
      </c>
    </row>
    <row r="57" spans="2:8" ht="24" x14ac:dyDescent="0.3">
      <c r="B57" s="16"/>
      <c r="C57" s="16"/>
      <c r="D57" s="16"/>
      <c r="E57" s="75" t="s">
        <v>90</v>
      </c>
      <c r="F57" s="97"/>
      <c r="G57" s="135"/>
      <c r="H57" s="103"/>
    </row>
    <row r="58" spans="2:8" ht="24" x14ac:dyDescent="0.3">
      <c r="B58" s="10" t="s">
        <v>91</v>
      </c>
      <c r="C58" s="10" t="s">
        <v>17</v>
      </c>
      <c r="D58" s="10" t="s">
        <v>14</v>
      </c>
      <c r="E58" s="74" t="s">
        <v>92</v>
      </c>
      <c r="F58" s="97">
        <v>1</v>
      </c>
      <c r="G58" s="135"/>
      <c r="H58" s="110">
        <f t="shared" ref="H58" si="16">TRUNC(TRUNC(G58,2)*F58,2)</f>
        <v>0</v>
      </c>
    </row>
    <row r="59" spans="2:8" ht="36" x14ac:dyDescent="0.3">
      <c r="B59" s="16"/>
      <c r="C59" s="16"/>
      <c r="D59" s="16"/>
      <c r="E59" s="75" t="s">
        <v>93</v>
      </c>
      <c r="F59" s="97"/>
      <c r="G59" s="135"/>
      <c r="H59" s="103"/>
    </row>
    <row r="60" spans="2:8" ht="24" x14ac:dyDescent="0.3">
      <c r="B60" s="10" t="s">
        <v>94</v>
      </c>
      <c r="C60" s="10" t="s">
        <v>17</v>
      </c>
      <c r="D60" s="10" t="s">
        <v>14</v>
      </c>
      <c r="E60" s="74" t="s">
        <v>95</v>
      </c>
      <c r="F60" s="97">
        <v>3</v>
      </c>
      <c r="G60" s="135"/>
      <c r="H60" s="110">
        <f t="shared" ref="H60" si="17">TRUNC(TRUNC(G60,2)*F60,2)</f>
        <v>0</v>
      </c>
    </row>
    <row r="61" spans="2:8" ht="48" x14ac:dyDescent="0.3">
      <c r="B61" s="16"/>
      <c r="C61" s="16"/>
      <c r="D61" s="16"/>
      <c r="E61" s="75" t="s">
        <v>96</v>
      </c>
      <c r="F61" s="97"/>
      <c r="G61" s="135"/>
      <c r="H61" s="103"/>
    </row>
    <row r="62" spans="2:8" ht="24" x14ac:dyDescent="0.3">
      <c r="B62" s="10" t="s">
        <v>97</v>
      </c>
      <c r="C62" s="10" t="s">
        <v>17</v>
      </c>
      <c r="D62" s="63" t="s">
        <v>14</v>
      </c>
      <c r="E62" s="79" t="s">
        <v>284</v>
      </c>
      <c r="F62" s="99">
        <v>3</v>
      </c>
      <c r="G62" s="137"/>
      <c r="H62" s="110">
        <f t="shared" ref="H62" si="18">TRUNC(TRUNC(G62,2)*F62,2)</f>
        <v>0</v>
      </c>
    </row>
    <row r="63" spans="2:8" ht="48" x14ac:dyDescent="0.3">
      <c r="B63" s="16"/>
      <c r="C63" s="16"/>
      <c r="D63" s="16"/>
      <c r="E63" s="75" t="s">
        <v>98</v>
      </c>
      <c r="F63" s="30"/>
      <c r="G63" s="133"/>
      <c r="H63" s="111"/>
    </row>
    <row r="64" spans="2:8" x14ac:dyDescent="0.3">
      <c r="B64" s="16"/>
      <c r="C64" s="16"/>
      <c r="D64" s="16"/>
      <c r="E64" s="77" t="s">
        <v>99</v>
      </c>
      <c r="F64" s="21">
        <v>1</v>
      </c>
      <c r="G64" s="134">
        <f>SUM(H56:H62)</f>
        <v>0</v>
      </c>
      <c r="H64" s="112">
        <f>TRUNC(G64*F64,2)</f>
        <v>0</v>
      </c>
    </row>
    <row r="65" spans="2:8" x14ac:dyDescent="0.3">
      <c r="B65" s="6" t="s">
        <v>100</v>
      </c>
      <c r="C65" s="6" t="s">
        <v>9</v>
      </c>
      <c r="D65" s="6" t="s">
        <v>10</v>
      </c>
      <c r="E65" s="73" t="s">
        <v>101</v>
      </c>
      <c r="F65" s="8">
        <v>1</v>
      </c>
      <c r="G65" s="130">
        <f>+G74</f>
        <v>0</v>
      </c>
      <c r="H65" s="109">
        <f>TRUNC(G65*F65,2)</f>
        <v>0</v>
      </c>
    </row>
    <row r="66" spans="2:8" x14ac:dyDescent="0.3">
      <c r="B66" s="10" t="s">
        <v>102</v>
      </c>
      <c r="C66" s="10" t="s">
        <v>54</v>
      </c>
      <c r="D66" s="31" t="s">
        <v>14</v>
      </c>
      <c r="E66" s="74" t="s">
        <v>103</v>
      </c>
      <c r="F66" s="98">
        <v>3</v>
      </c>
      <c r="G66" s="132"/>
      <c r="H66" s="110">
        <f t="shared" ref="H66" si="19">TRUNC(TRUNC(G66,2)*F66,2)</f>
        <v>0</v>
      </c>
    </row>
    <row r="67" spans="2:8" ht="96" x14ac:dyDescent="0.3">
      <c r="B67" s="10"/>
      <c r="C67" s="10"/>
      <c r="D67" s="16"/>
      <c r="E67" s="74" t="s">
        <v>104</v>
      </c>
      <c r="F67" s="98"/>
      <c r="G67" s="132"/>
      <c r="H67" s="115"/>
    </row>
    <row r="68" spans="2:8" ht="24" x14ac:dyDescent="0.3">
      <c r="B68" s="10" t="s">
        <v>105</v>
      </c>
      <c r="C68" s="10" t="s">
        <v>54</v>
      </c>
      <c r="D68" s="31" t="s">
        <v>14</v>
      </c>
      <c r="E68" s="74" t="s">
        <v>106</v>
      </c>
      <c r="F68" s="98">
        <v>3</v>
      </c>
      <c r="G68" s="132"/>
      <c r="H68" s="110">
        <f t="shared" ref="H68" si="20">TRUNC(TRUNC(G68,2)*F68,2)</f>
        <v>0</v>
      </c>
    </row>
    <row r="69" spans="2:8" ht="72" x14ac:dyDescent="0.3">
      <c r="B69" s="10"/>
      <c r="C69" s="10"/>
      <c r="D69" s="16"/>
      <c r="E69" s="74" t="s">
        <v>107</v>
      </c>
      <c r="F69" s="98"/>
      <c r="G69" s="132"/>
      <c r="H69" s="115"/>
    </row>
    <row r="70" spans="2:8" x14ac:dyDescent="0.3">
      <c r="B70" s="10" t="s">
        <v>108</v>
      </c>
      <c r="C70" s="10" t="s">
        <v>54</v>
      </c>
      <c r="D70" s="31" t="s">
        <v>14</v>
      </c>
      <c r="E70" s="74" t="s">
        <v>109</v>
      </c>
      <c r="F70" s="98">
        <v>3</v>
      </c>
      <c r="G70" s="132"/>
      <c r="H70" s="110">
        <f t="shared" ref="H70" si="21">TRUNC(TRUNC(G70,2)*F70,2)</f>
        <v>0</v>
      </c>
    </row>
    <row r="71" spans="2:8" ht="96" x14ac:dyDescent="0.3">
      <c r="B71" s="10"/>
      <c r="C71" s="10"/>
      <c r="D71" s="31"/>
      <c r="E71" s="74" t="s">
        <v>110</v>
      </c>
      <c r="F71" s="98"/>
      <c r="G71" s="132"/>
      <c r="H71" s="116"/>
    </row>
    <row r="72" spans="2:8" x14ac:dyDescent="0.3">
      <c r="B72" s="10" t="s">
        <v>111</v>
      </c>
      <c r="C72" s="10" t="s">
        <v>54</v>
      </c>
      <c r="D72" s="10" t="s">
        <v>30</v>
      </c>
      <c r="E72" s="74" t="s">
        <v>112</v>
      </c>
      <c r="F72" s="98">
        <v>500</v>
      </c>
      <c r="G72" s="132"/>
      <c r="H72" s="110">
        <f t="shared" ref="H72" si="22">TRUNC(TRUNC(G72,2)*F72,2)</f>
        <v>0</v>
      </c>
    </row>
    <row r="73" spans="2:8" x14ac:dyDescent="0.3">
      <c r="B73" s="27"/>
      <c r="C73" s="27"/>
      <c r="D73" s="27"/>
      <c r="E73" s="77"/>
      <c r="F73" s="26"/>
      <c r="G73" s="138"/>
      <c r="H73" s="114"/>
    </row>
    <row r="74" spans="2:8" x14ac:dyDescent="0.3">
      <c r="B74" s="27"/>
      <c r="C74" s="27"/>
      <c r="D74" s="27"/>
      <c r="E74" s="77" t="s">
        <v>113</v>
      </c>
      <c r="F74" s="26">
        <v>1</v>
      </c>
      <c r="G74" s="134">
        <f>SUM(H66:H72)</f>
        <v>0</v>
      </c>
      <c r="H74" s="112">
        <f>TRUNC(G74*F74,2)</f>
        <v>0</v>
      </c>
    </row>
    <row r="75" spans="2:8" x14ac:dyDescent="0.3">
      <c r="B75" s="6" t="s">
        <v>114</v>
      </c>
      <c r="C75" s="6" t="s">
        <v>9</v>
      </c>
      <c r="D75" s="6" t="s">
        <v>10</v>
      </c>
      <c r="E75" s="73" t="s">
        <v>115</v>
      </c>
      <c r="F75" s="8">
        <v>1</v>
      </c>
      <c r="G75" s="130">
        <f>+G93</f>
        <v>0</v>
      </c>
      <c r="H75" s="109">
        <f>TRUNC(G75*F75,2)</f>
        <v>0</v>
      </c>
    </row>
    <row r="76" spans="2:8" x14ac:dyDescent="0.3">
      <c r="B76" s="10" t="s">
        <v>116</v>
      </c>
      <c r="C76" s="10" t="s">
        <v>17</v>
      </c>
      <c r="D76" s="31" t="s">
        <v>14</v>
      </c>
      <c r="E76" s="74" t="s">
        <v>117</v>
      </c>
      <c r="F76" s="95">
        <v>3</v>
      </c>
      <c r="G76" s="135"/>
      <c r="H76" s="110">
        <f t="shared" ref="H76" si="23">TRUNC(TRUNC(G76,2)*F76,2)</f>
        <v>0</v>
      </c>
    </row>
    <row r="77" spans="2:8" ht="36" x14ac:dyDescent="0.3">
      <c r="B77" s="16"/>
      <c r="C77" s="16"/>
      <c r="D77" s="16"/>
      <c r="E77" s="75" t="s">
        <v>118</v>
      </c>
      <c r="F77" s="96"/>
      <c r="G77" s="135"/>
      <c r="H77" s="103"/>
    </row>
    <row r="78" spans="2:8" ht="24" x14ac:dyDescent="0.3">
      <c r="B78" s="10" t="s">
        <v>119</v>
      </c>
      <c r="C78" s="10" t="s">
        <v>17</v>
      </c>
      <c r="D78" s="31" t="s">
        <v>120</v>
      </c>
      <c r="E78" s="74" t="s">
        <v>121</v>
      </c>
      <c r="F78" s="95">
        <v>12</v>
      </c>
      <c r="G78" s="135"/>
      <c r="H78" s="110">
        <f t="shared" ref="H78" si="24">TRUNC(TRUNC(G78,2)*F78,2)</f>
        <v>0</v>
      </c>
    </row>
    <row r="79" spans="2:8" ht="48" x14ac:dyDescent="0.3">
      <c r="B79" s="16"/>
      <c r="C79" s="16"/>
      <c r="D79" s="31"/>
      <c r="E79" s="75" t="s">
        <v>122</v>
      </c>
      <c r="F79" s="95"/>
      <c r="G79" s="135"/>
      <c r="H79" s="103"/>
    </row>
    <row r="80" spans="2:8" ht="24" x14ac:dyDescent="0.3">
      <c r="B80" s="10" t="s">
        <v>123</v>
      </c>
      <c r="C80" s="10" t="s">
        <v>17</v>
      </c>
      <c r="D80" s="31" t="s">
        <v>30</v>
      </c>
      <c r="E80" s="74" t="s">
        <v>124</v>
      </c>
      <c r="F80" s="95">
        <v>28</v>
      </c>
      <c r="G80" s="135"/>
      <c r="H80" s="110">
        <f t="shared" ref="H80" si="25">TRUNC(TRUNC(G80,2)*F80,2)</f>
        <v>0</v>
      </c>
    </row>
    <row r="81" spans="2:8" ht="48" x14ac:dyDescent="0.3">
      <c r="B81" s="16"/>
      <c r="C81" s="16"/>
      <c r="D81" s="31"/>
      <c r="E81" s="75" t="s">
        <v>125</v>
      </c>
      <c r="F81" s="96"/>
      <c r="G81" s="135"/>
      <c r="H81" s="103"/>
    </row>
    <row r="82" spans="2:8" x14ac:dyDescent="0.3">
      <c r="B82" s="10" t="s">
        <v>126</v>
      </c>
      <c r="C82" s="10" t="s">
        <v>17</v>
      </c>
      <c r="D82" s="31" t="s">
        <v>120</v>
      </c>
      <c r="E82" s="74" t="s">
        <v>127</v>
      </c>
      <c r="F82" s="95">
        <v>100</v>
      </c>
      <c r="G82" s="135"/>
      <c r="H82" s="110">
        <f t="shared" ref="H82:H83" si="26">TRUNC(TRUNC(G82,2)*F82,2)</f>
        <v>0</v>
      </c>
    </row>
    <row r="83" spans="2:8" ht="24" x14ac:dyDescent="0.3">
      <c r="B83" s="10" t="s">
        <v>128</v>
      </c>
      <c r="C83" s="10" t="s">
        <v>17</v>
      </c>
      <c r="D83" s="31" t="s">
        <v>82</v>
      </c>
      <c r="E83" s="74" t="s">
        <v>129</v>
      </c>
      <c r="F83" s="95">
        <v>20</v>
      </c>
      <c r="G83" s="135"/>
      <c r="H83" s="110">
        <f t="shared" si="26"/>
        <v>0</v>
      </c>
    </row>
    <row r="84" spans="2:8" ht="72" x14ac:dyDescent="0.3">
      <c r="B84" s="16"/>
      <c r="C84" s="16"/>
      <c r="D84" s="31"/>
      <c r="E84" s="75" t="s">
        <v>130</v>
      </c>
      <c r="F84" s="95"/>
      <c r="G84" s="135"/>
      <c r="H84" s="103"/>
    </row>
    <row r="85" spans="2:8" x14ac:dyDescent="0.3">
      <c r="B85" s="10" t="s">
        <v>131</v>
      </c>
      <c r="C85" s="10" t="s">
        <v>17</v>
      </c>
      <c r="D85" s="31" t="s">
        <v>82</v>
      </c>
      <c r="E85" s="74" t="s">
        <v>132</v>
      </c>
      <c r="F85" s="95">
        <v>15</v>
      </c>
      <c r="G85" s="135"/>
      <c r="H85" s="110">
        <f t="shared" ref="H85" si="27">TRUNC(TRUNC(G85,2)*F85,2)</f>
        <v>0</v>
      </c>
    </row>
    <row r="86" spans="2:8" ht="96" x14ac:dyDescent="0.3">
      <c r="B86" s="16"/>
      <c r="C86" s="16"/>
      <c r="D86" s="31"/>
      <c r="E86" s="75" t="s">
        <v>133</v>
      </c>
      <c r="F86" s="95"/>
      <c r="G86" s="135"/>
      <c r="H86" s="103"/>
    </row>
    <row r="87" spans="2:8" x14ac:dyDescent="0.3">
      <c r="B87" s="10" t="s">
        <v>134</v>
      </c>
      <c r="C87" s="10" t="s">
        <v>17</v>
      </c>
      <c r="D87" s="31" t="s">
        <v>30</v>
      </c>
      <c r="E87" s="74" t="s">
        <v>135</v>
      </c>
      <c r="F87" s="95">
        <v>150</v>
      </c>
      <c r="G87" s="135"/>
      <c r="H87" s="110">
        <f t="shared" ref="H87" si="28">TRUNC(TRUNC(G87,2)*F87,2)</f>
        <v>0</v>
      </c>
    </row>
    <row r="88" spans="2:8" ht="108" x14ac:dyDescent="0.3">
      <c r="B88" s="16"/>
      <c r="C88" s="16"/>
      <c r="D88" s="31"/>
      <c r="E88" s="75" t="s">
        <v>136</v>
      </c>
      <c r="F88" s="95"/>
      <c r="G88" s="135"/>
      <c r="H88" s="103"/>
    </row>
    <row r="89" spans="2:8" ht="24" x14ac:dyDescent="0.3">
      <c r="B89" s="10" t="s">
        <v>137</v>
      </c>
      <c r="C89" s="10" t="s">
        <v>17</v>
      </c>
      <c r="D89" s="31" t="s">
        <v>14</v>
      </c>
      <c r="E89" s="74" t="s">
        <v>138</v>
      </c>
      <c r="F89" s="95">
        <v>3</v>
      </c>
      <c r="G89" s="135"/>
      <c r="H89" s="110">
        <f t="shared" ref="H89" si="29">TRUNC(TRUNC(G89,2)*F89,2)</f>
        <v>0</v>
      </c>
    </row>
    <row r="90" spans="2:8" ht="48" x14ac:dyDescent="0.3">
      <c r="B90" s="16"/>
      <c r="C90" s="16"/>
      <c r="D90" s="31"/>
      <c r="E90" s="75" t="s">
        <v>139</v>
      </c>
      <c r="F90" s="95"/>
      <c r="G90" s="135"/>
      <c r="H90" s="103"/>
    </row>
    <row r="91" spans="2:8" x14ac:dyDescent="0.3">
      <c r="B91" s="10" t="s">
        <v>140</v>
      </c>
      <c r="C91" s="10" t="s">
        <v>17</v>
      </c>
      <c r="D91" s="31" t="s">
        <v>14</v>
      </c>
      <c r="E91" s="74" t="s">
        <v>141</v>
      </c>
      <c r="F91" s="95">
        <v>1</v>
      </c>
      <c r="G91" s="135"/>
      <c r="H91" s="110">
        <f t="shared" ref="H91" si="30">TRUNC(TRUNC(G91,2)*F91,2)</f>
        <v>0</v>
      </c>
    </row>
    <row r="92" spans="2:8" ht="60" x14ac:dyDescent="0.3">
      <c r="B92" s="16"/>
      <c r="C92" s="16"/>
      <c r="D92" s="31"/>
      <c r="E92" s="75" t="s">
        <v>142</v>
      </c>
      <c r="F92" s="30"/>
      <c r="G92" s="133"/>
      <c r="H92" s="111"/>
    </row>
    <row r="93" spans="2:8" x14ac:dyDescent="0.3">
      <c r="B93" s="16"/>
      <c r="C93" s="16"/>
      <c r="D93" s="16"/>
      <c r="E93" s="77" t="s">
        <v>143</v>
      </c>
      <c r="F93" s="21">
        <v>1</v>
      </c>
      <c r="G93" s="134">
        <f>SUM(H76:H91)</f>
        <v>0</v>
      </c>
      <c r="H93" s="112">
        <f>TRUNC(G93*F93,2)</f>
        <v>0</v>
      </c>
    </row>
    <row r="94" spans="2:8" x14ac:dyDescent="0.3">
      <c r="B94" s="6" t="s">
        <v>144</v>
      </c>
      <c r="C94" s="6" t="s">
        <v>9</v>
      </c>
      <c r="D94" s="6" t="s">
        <v>10</v>
      </c>
      <c r="E94" s="73" t="s">
        <v>145</v>
      </c>
      <c r="F94" s="8">
        <v>1</v>
      </c>
      <c r="G94" s="130">
        <f>+G110</f>
        <v>0</v>
      </c>
      <c r="H94" s="109">
        <f>TRUNC(G94*F94,2)</f>
        <v>0</v>
      </c>
    </row>
    <row r="95" spans="2:8" x14ac:dyDescent="0.3">
      <c r="B95" s="34"/>
      <c r="C95" s="34"/>
      <c r="D95" s="34"/>
      <c r="E95" s="80"/>
      <c r="F95" s="23"/>
      <c r="G95" s="139"/>
      <c r="H95" s="117"/>
    </row>
    <row r="96" spans="2:8" x14ac:dyDescent="0.3">
      <c r="B96" s="10" t="s">
        <v>146</v>
      </c>
      <c r="C96" s="10" t="s">
        <v>54</v>
      </c>
      <c r="D96" s="10" t="s">
        <v>120</v>
      </c>
      <c r="E96" s="36" t="s">
        <v>147</v>
      </c>
      <c r="F96" s="95">
        <v>25</v>
      </c>
      <c r="G96" s="135"/>
      <c r="H96" s="110">
        <f t="shared" ref="H96" si="31">TRUNC(TRUNC(G96,2)*F96,2)</f>
        <v>0</v>
      </c>
    </row>
    <row r="97" spans="2:8" ht="60" x14ac:dyDescent="0.3">
      <c r="B97" s="16"/>
      <c r="C97" s="16"/>
      <c r="D97" s="16"/>
      <c r="E97" s="36" t="s">
        <v>148</v>
      </c>
      <c r="F97" s="95"/>
      <c r="G97" s="135"/>
      <c r="H97" s="104"/>
    </row>
    <row r="98" spans="2:8" x14ac:dyDescent="0.3">
      <c r="B98" s="10" t="s">
        <v>149</v>
      </c>
      <c r="C98" s="10" t="s">
        <v>54</v>
      </c>
      <c r="D98" s="10" t="s">
        <v>30</v>
      </c>
      <c r="E98" s="36" t="s">
        <v>150</v>
      </c>
      <c r="F98" s="95">
        <v>12</v>
      </c>
      <c r="G98" s="135"/>
      <c r="H98" s="110">
        <f t="shared" ref="H98" si="32">TRUNC(TRUNC(G98,2)*F98,2)</f>
        <v>0</v>
      </c>
    </row>
    <row r="99" spans="2:8" ht="108" x14ac:dyDescent="0.3">
      <c r="B99" s="16"/>
      <c r="C99" s="16"/>
      <c r="D99" s="16"/>
      <c r="E99" s="36" t="s">
        <v>151</v>
      </c>
      <c r="F99" s="95"/>
      <c r="G99" s="135"/>
      <c r="H99" s="104"/>
    </row>
    <row r="100" spans="2:8" x14ac:dyDescent="0.3">
      <c r="B100" s="34"/>
      <c r="C100" s="34"/>
      <c r="D100" s="34"/>
      <c r="E100" s="80"/>
      <c r="F100" s="95"/>
      <c r="G100" s="135"/>
      <c r="H100" s="104"/>
    </row>
    <row r="101" spans="2:8" x14ac:dyDescent="0.3">
      <c r="B101" s="10" t="s">
        <v>152</v>
      </c>
      <c r="C101" s="10" t="s">
        <v>17</v>
      </c>
      <c r="D101" s="31" t="s">
        <v>14</v>
      </c>
      <c r="E101" s="74" t="s">
        <v>153</v>
      </c>
      <c r="F101" s="95">
        <v>3</v>
      </c>
      <c r="G101" s="135"/>
      <c r="H101" s="110">
        <f t="shared" ref="H101" si="33">TRUNC(TRUNC(G101,2)*F101,2)</f>
        <v>0</v>
      </c>
    </row>
    <row r="102" spans="2:8" ht="48" x14ac:dyDescent="0.3">
      <c r="B102" s="16"/>
      <c r="C102" s="16"/>
      <c r="D102" s="16"/>
      <c r="E102" s="75" t="s">
        <v>154</v>
      </c>
      <c r="F102" s="95"/>
      <c r="G102" s="135"/>
      <c r="H102" s="103"/>
    </row>
    <row r="103" spans="2:8" ht="24" x14ac:dyDescent="0.3">
      <c r="B103" s="10" t="s">
        <v>155</v>
      </c>
      <c r="C103" s="10" t="s">
        <v>64</v>
      </c>
      <c r="D103" s="10" t="s">
        <v>156</v>
      </c>
      <c r="E103" s="36" t="s">
        <v>157</v>
      </c>
      <c r="F103" s="95">
        <v>24</v>
      </c>
      <c r="G103" s="135"/>
      <c r="H103" s="110">
        <f t="shared" ref="H103" si="34">TRUNC(TRUNC(G103,2)*F103,2)</f>
        <v>0</v>
      </c>
    </row>
    <row r="104" spans="2:8" ht="60" x14ac:dyDescent="0.3">
      <c r="B104" s="10"/>
      <c r="C104" s="10"/>
      <c r="D104" s="10"/>
      <c r="E104" s="36" t="s">
        <v>158</v>
      </c>
      <c r="F104" s="95"/>
      <c r="G104" s="135"/>
      <c r="H104" s="103"/>
    </row>
    <row r="105" spans="2:8" ht="24" x14ac:dyDescent="0.3">
      <c r="B105" s="10" t="s">
        <v>159</v>
      </c>
      <c r="C105" s="10" t="s">
        <v>64</v>
      </c>
      <c r="D105" s="10" t="s">
        <v>156</v>
      </c>
      <c r="E105" s="36" t="s">
        <v>160</v>
      </c>
      <c r="F105" s="95">
        <v>25</v>
      </c>
      <c r="G105" s="135"/>
      <c r="H105" s="110">
        <f t="shared" ref="H105:H108" si="35">TRUNC(TRUNC(G105,2)*F105,2)</f>
        <v>0</v>
      </c>
    </row>
    <row r="106" spans="2:8" x14ac:dyDescent="0.3">
      <c r="B106" s="10" t="s">
        <v>161</v>
      </c>
      <c r="C106" s="10" t="s">
        <v>17</v>
      </c>
      <c r="D106" s="31" t="s">
        <v>14</v>
      </c>
      <c r="E106" s="74" t="s">
        <v>162</v>
      </c>
      <c r="F106" s="95">
        <v>1</v>
      </c>
      <c r="G106" s="135"/>
      <c r="H106" s="110">
        <f t="shared" si="35"/>
        <v>0</v>
      </c>
    </row>
    <row r="107" spans="2:8" ht="72" x14ac:dyDescent="0.3">
      <c r="B107" s="16"/>
      <c r="C107" s="16"/>
      <c r="D107" s="16"/>
      <c r="E107" s="75" t="s">
        <v>163</v>
      </c>
      <c r="F107" s="95"/>
      <c r="G107" s="135"/>
      <c r="H107" s="103"/>
    </row>
    <row r="108" spans="2:8" x14ac:dyDescent="0.3">
      <c r="B108" s="11" t="s">
        <v>164</v>
      </c>
      <c r="C108" s="11" t="s">
        <v>17</v>
      </c>
      <c r="D108" s="11" t="s">
        <v>165</v>
      </c>
      <c r="E108" s="74" t="s">
        <v>166</v>
      </c>
      <c r="F108" s="95">
        <v>1</v>
      </c>
      <c r="G108" s="140"/>
      <c r="H108" s="110">
        <f t="shared" si="35"/>
        <v>0</v>
      </c>
    </row>
    <row r="109" spans="2:8" ht="36" x14ac:dyDescent="0.3">
      <c r="B109" s="11"/>
      <c r="C109" s="11"/>
      <c r="D109" s="11"/>
      <c r="E109" s="75" t="s">
        <v>167</v>
      </c>
      <c r="G109" s="141"/>
    </row>
    <row r="110" spans="2:8" x14ac:dyDescent="0.3">
      <c r="B110" s="16"/>
      <c r="C110" s="16"/>
      <c r="D110" s="16"/>
      <c r="E110" s="77" t="s">
        <v>168</v>
      </c>
      <c r="F110" s="21">
        <v>1</v>
      </c>
      <c r="G110" s="134">
        <f>SUM(H96:H108)</f>
        <v>0</v>
      </c>
      <c r="H110" s="112">
        <f>TRUNC(G110*F110,2)</f>
        <v>0</v>
      </c>
    </row>
    <row r="111" spans="2:8" x14ac:dyDescent="0.3">
      <c r="B111" s="6" t="s">
        <v>169</v>
      </c>
      <c r="C111" s="6" t="s">
        <v>9</v>
      </c>
      <c r="D111" s="6" t="s">
        <v>10</v>
      </c>
      <c r="E111" s="73" t="s">
        <v>170</v>
      </c>
      <c r="F111" s="8">
        <v>1</v>
      </c>
      <c r="G111" s="130">
        <f>+G117</f>
        <v>0</v>
      </c>
      <c r="H111" s="109">
        <f>TRUNC(G111*F111,2)</f>
        <v>0</v>
      </c>
    </row>
    <row r="112" spans="2:8" x14ac:dyDescent="0.3">
      <c r="B112" s="10" t="s">
        <v>171</v>
      </c>
      <c r="C112" s="10" t="s">
        <v>17</v>
      </c>
      <c r="D112" s="10" t="s">
        <v>82</v>
      </c>
      <c r="E112" s="81" t="s">
        <v>172</v>
      </c>
      <c r="F112" s="95">
        <v>225</v>
      </c>
      <c r="G112" s="135"/>
      <c r="H112" s="110">
        <f t="shared" ref="H112" si="36">TRUNC(TRUNC(G112,2)*F112,2)</f>
        <v>0</v>
      </c>
    </row>
    <row r="113" spans="2:8" ht="24" x14ac:dyDescent="0.3">
      <c r="B113" s="16"/>
      <c r="C113" s="16"/>
      <c r="D113" s="16"/>
      <c r="E113" s="82" t="s">
        <v>173</v>
      </c>
      <c r="F113" s="95"/>
      <c r="G113" s="135"/>
      <c r="H113" s="103"/>
    </row>
    <row r="114" spans="2:8" x14ac:dyDescent="0.3">
      <c r="B114" s="10" t="s">
        <v>174</v>
      </c>
      <c r="C114" s="10" t="s">
        <v>17</v>
      </c>
      <c r="D114" s="10" t="s">
        <v>82</v>
      </c>
      <c r="E114" s="81" t="s">
        <v>175</v>
      </c>
      <c r="F114" s="95">
        <v>21</v>
      </c>
      <c r="G114" s="135"/>
      <c r="H114" s="110">
        <f t="shared" ref="H114" si="37">TRUNC(TRUNC(G114,2)*F114,2)</f>
        <v>0</v>
      </c>
    </row>
    <row r="115" spans="2:8" ht="36" x14ac:dyDescent="0.3">
      <c r="B115" s="16"/>
      <c r="C115" s="16"/>
      <c r="D115" s="16"/>
      <c r="E115" s="82" t="s">
        <v>176</v>
      </c>
      <c r="F115" s="95"/>
      <c r="G115" s="135"/>
      <c r="H115" s="103"/>
    </row>
    <row r="116" spans="2:8" x14ac:dyDescent="0.3">
      <c r="B116" s="10" t="s">
        <v>177</v>
      </c>
      <c r="C116" s="10" t="s">
        <v>13</v>
      </c>
      <c r="D116" s="10" t="s">
        <v>14</v>
      </c>
      <c r="E116" s="55" t="s">
        <v>178</v>
      </c>
      <c r="F116" s="95">
        <v>30.5</v>
      </c>
      <c r="G116" s="135"/>
      <c r="H116" s="110">
        <f t="shared" ref="H116" si="38">TRUNC(TRUNC(G116,2)*F116,2)</f>
        <v>0</v>
      </c>
    </row>
    <row r="117" spans="2:8" x14ac:dyDescent="0.3">
      <c r="B117" s="16"/>
      <c r="C117" s="16"/>
      <c r="D117" s="16"/>
      <c r="E117" s="77" t="s">
        <v>179</v>
      </c>
      <c r="F117" s="21">
        <v>1</v>
      </c>
      <c r="G117" s="134">
        <f>SUM(H112:H116)</f>
        <v>0</v>
      </c>
      <c r="H117" s="112">
        <f>TRUNC(G117*F117,2)</f>
        <v>0</v>
      </c>
    </row>
    <row r="118" spans="2:8" x14ac:dyDescent="0.3">
      <c r="B118" s="16"/>
      <c r="C118" s="16"/>
      <c r="D118" s="16"/>
      <c r="E118" s="77"/>
      <c r="F118" s="21"/>
      <c r="G118" s="133"/>
      <c r="H118" s="111"/>
    </row>
    <row r="119" spans="2:8" x14ac:dyDescent="0.3">
      <c r="B119" s="16"/>
      <c r="C119" s="16"/>
      <c r="D119" s="16"/>
      <c r="E119" s="77"/>
      <c r="F119" s="21"/>
      <c r="G119" s="133"/>
      <c r="H119" s="111"/>
    </row>
    <row r="120" spans="2:8" ht="15.6" x14ac:dyDescent="0.3">
      <c r="B120" s="154" t="s">
        <v>180</v>
      </c>
      <c r="C120" s="154"/>
      <c r="D120" s="154"/>
      <c r="E120" s="154"/>
      <c r="F120" s="154"/>
      <c r="G120" s="142"/>
    </row>
    <row r="121" spans="2:8" ht="18" x14ac:dyDescent="0.3">
      <c r="B121" s="2"/>
      <c r="G121" s="141"/>
    </row>
    <row r="122" spans="2:8" x14ac:dyDescent="0.3">
      <c r="B122" s="3" t="s">
        <v>1</v>
      </c>
      <c r="C122" s="3" t="s">
        <v>2</v>
      </c>
      <c r="D122" s="3" t="s">
        <v>3</v>
      </c>
      <c r="E122" s="72" t="s">
        <v>4</v>
      </c>
      <c r="F122" s="5" t="s">
        <v>5</v>
      </c>
      <c r="G122" s="143" t="s">
        <v>6</v>
      </c>
      <c r="H122" s="107" t="s">
        <v>7</v>
      </c>
    </row>
    <row r="123" spans="2:8" ht="20.399999999999999" x14ac:dyDescent="0.3">
      <c r="B123" s="6" t="s">
        <v>181</v>
      </c>
      <c r="C123" s="6" t="s">
        <v>9</v>
      </c>
      <c r="D123" s="6" t="s">
        <v>10</v>
      </c>
      <c r="E123" s="84" t="s">
        <v>182</v>
      </c>
      <c r="F123" s="8">
        <v>1</v>
      </c>
      <c r="G123" s="130">
        <f>+G145</f>
        <v>0</v>
      </c>
      <c r="H123" s="109">
        <f t="shared" ref="H123" si="39">TRUNC(G123*F123,2)</f>
        <v>0</v>
      </c>
    </row>
    <row r="124" spans="2:8" ht="24" x14ac:dyDescent="0.3">
      <c r="B124" s="41" t="s">
        <v>183</v>
      </c>
      <c r="C124" s="41" t="s">
        <v>17</v>
      </c>
      <c r="D124" s="42" t="s">
        <v>14</v>
      </c>
      <c r="E124" s="75" t="s">
        <v>184</v>
      </c>
      <c r="F124" s="93">
        <v>130</v>
      </c>
      <c r="G124" s="135"/>
      <c r="H124" s="110">
        <f t="shared" ref="H124:H143" si="40">TRUNC(TRUNC(G124,2)*F124,2)</f>
        <v>0</v>
      </c>
    </row>
    <row r="125" spans="2:8" ht="24" x14ac:dyDescent="0.3">
      <c r="B125" s="41" t="s">
        <v>185</v>
      </c>
      <c r="C125" s="41" t="s">
        <v>17</v>
      </c>
      <c r="D125" s="42" t="s">
        <v>14</v>
      </c>
      <c r="E125" s="75" t="s">
        <v>186</v>
      </c>
      <c r="F125" s="93">
        <v>260</v>
      </c>
      <c r="G125" s="135"/>
      <c r="H125" s="110">
        <f t="shared" si="40"/>
        <v>0</v>
      </c>
    </row>
    <row r="126" spans="2:8" ht="24" x14ac:dyDescent="0.3">
      <c r="B126" s="41" t="s">
        <v>187</v>
      </c>
      <c r="C126" s="41" t="s">
        <v>17</v>
      </c>
      <c r="D126" s="42" t="s">
        <v>188</v>
      </c>
      <c r="E126" s="75" t="s">
        <v>189</v>
      </c>
      <c r="F126" s="93">
        <v>153</v>
      </c>
      <c r="G126" s="135"/>
      <c r="H126" s="110">
        <f t="shared" si="40"/>
        <v>0</v>
      </c>
    </row>
    <row r="127" spans="2:8" ht="48" x14ac:dyDescent="0.3">
      <c r="B127" s="41" t="s">
        <v>190</v>
      </c>
      <c r="C127" s="41" t="s">
        <v>17</v>
      </c>
      <c r="D127" s="42" t="s">
        <v>14</v>
      </c>
      <c r="E127" s="75" t="s">
        <v>191</v>
      </c>
      <c r="F127" s="93">
        <v>40</v>
      </c>
      <c r="G127" s="135"/>
      <c r="H127" s="110">
        <f t="shared" si="40"/>
        <v>0</v>
      </c>
    </row>
    <row r="128" spans="2:8" ht="48" x14ac:dyDescent="0.3">
      <c r="B128" s="41" t="s">
        <v>192</v>
      </c>
      <c r="C128" s="41" t="s">
        <v>17</v>
      </c>
      <c r="D128" s="42" t="s">
        <v>14</v>
      </c>
      <c r="E128" s="75" t="s">
        <v>125</v>
      </c>
      <c r="F128" s="93">
        <v>26</v>
      </c>
      <c r="G128" s="135"/>
      <c r="H128" s="110">
        <f t="shared" si="40"/>
        <v>0</v>
      </c>
    </row>
    <row r="129" spans="2:8" ht="36" x14ac:dyDescent="0.3">
      <c r="B129" s="41" t="s">
        <v>193</v>
      </c>
      <c r="C129" s="41" t="s">
        <v>17</v>
      </c>
      <c r="D129" s="42" t="s">
        <v>194</v>
      </c>
      <c r="E129" s="75" t="s">
        <v>195</v>
      </c>
      <c r="F129" s="93">
        <v>30</v>
      </c>
      <c r="G129" s="135"/>
      <c r="H129" s="110">
        <f t="shared" si="40"/>
        <v>0</v>
      </c>
    </row>
    <row r="130" spans="2:8" ht="48" x14ac:dyDescent="0.3">
      <c r="B130" s="41" t="s">
        <v>196</v>
      </c>
      <c r="C130" s="41" t="s">
        <v>17</v>
      </c>
      <c r="D130" s="42" t="s">
        <v>14</v>
      </c>
      <c r="E130" s="75" t="s">
        <v>197</v>
      </c>
      <c r="F130" s="93">
        <v>6</v>
      </c>
      <c r="G130" s="135"/>
      <c r="H130" s="110">
        <f t="shared" si="40"/>
        <v>0</v>
      </c>
    </row>
    <row r="131" spans="2:8" ht="60" x14ac:dyDescent="0.3">
      <c r="B131" s="41" t="s">
        <v>198</v>
      </c>
      <c r="C131" s="41" t="s">
        <v>17</v>
      </c>
      <c r="D131" s="42" t="s">
        <v>14</v>
      </c>
      <c r="E131" s="75" t="s">
        <v>199</v>
      </c>
      <c r="F131" s="93">
        <v>4</v>
      </c>
      <c r="G131" s="135"/>
      <c r="H131" s="110">
        <f t="shared" si="40"/>
        <v>0</v>
      </c>
    </row>
    <row r="132" spans="2:8" ht="24" x14ac:dyDescent="0.3">
      <c r="B132" s="41" t="s">
        <v>200</v>
      </c>
      <c r="C132" s="41" t="s">
        <v>17</v>
      </c>
      <c r="D132" s="42" t="s">
        <v>188</v>
      </c>
      <c r="E132" s="75" t="s">
        <v>201</v>
      </c>
      <c r="F132" s="93">
        <v>100</v>
      </c>
      <c r="G132" s="135"/>
      <c r="H132" s="110">
        <f t="shared" si="40"/>
        <v>0</v>
      </c>
    </row>
    <row r="133" spans="2:8" ht="72" x14ac:dyDescent="0.3">
      <c r="B133" s="41" t="s">
        <v>202</v>
      </c>
      <c r="C133" s="41" t="s">
        <v>17</v>
      </c>
      <c r="D133" s="42" t="s">
        <v>203</v>
      </c>
      <c r="E133" s="75" t="s">
        <v>204</v>
      </c>
      <c r="F133" s="93">
        <v>125</v>
      </c>
      <c r="G133" s="135"/>
      <c r="H133" s="110">
        <f t="shared" si="40"/>
        <v>0</v>
      </c>
    </row>
    <row r="134" spans="2:8" ht="72" x14ac:dyDescent="0.3">
      <c r="B134" s="41" t="s">
        <v>205</v>
      </c>
      <c r="C134" s="41" t="s">
        <v>17</v>
      </c>
      <c r="D134" s="42" t="s">
        <v>203</v>
      </c>
      <c r="E134" s="75" t="s">
        <v>206</v>
      </c>
      <c r="F134" s="93">
        <v>50</v>
      </c>
      <c r="G134" s="135"/>
      <c r="H134" s="110">
        <f t="shared" si="40"/>
        <v>0</v>
      </c>
    </row>
    <row r="135" spans="2:8" ht="60" x14ac:dyDescent="0.3">
      <c r="B135" s="41" t="s">
        <v>207</v>
      </c>
      <c r="C135" s="41" t="s">
        <v>17</v>
      </c>
      <c r="D135" s="42" t="s">
        <v>203</v>
      </c>
      <c r="E135" s="75" t="s">
        <v>208</v>
      </c>
      <c r="F135" s="93">
        <v>30</v>
      </c>
      <c r="G135" s="135"/>
      <c r="H135" s="110">
        <f t="shared" si="40"/>
        <v>0</v>
      </c>
    </row>
    <row r="136" spans="2:8" ht="36" x14ac:dyDescent="0.3">
      <c r="B136" s="41" t="s">
        <v>209</v>
      </c>
      <c r="C136" s="41" t="s">
        <v>17</v>
      </c>
      <c r="D136" s="66" t="s">
        <v>14</v>
      </c>
      <c r="E136" s="85" t="s">
        <v>210</v>
      </c>
      <c r="F136" s="94">
        <v>2</v>
      </c>
      <c r="G136" s="137"/>
      <c r="H136" s="110">
        <f t="shared" si="40"/>
        <v>0</v>
      </c>
    </row>
    <row r="137" spans="2:8" ht="72" x14ac:dyDescent="0.3">
      <c r="B137" s="41" t="s">
        <v>211</v>
      </c>
      <c r="C137" s="41" t="s">
        <v>17</v>
      </c>
      <c r="D137" s="42" t="s">
        <v>203</v>
      </c>
      <c r="E137" s="75" t="s">
        <v>212</v>
      </c>
      <c r="F137" s="93">
        <v>10</v>
      </c>
      <c r="G137" s="135"/>
      <c r="H137" s="110">
        <f t="shared" si="40"/>
        <v>0</v>
      </c>
    </row>
    <row r="138" spans="2:8" ht="72" x14ac:dyDescent="0.3">
      <c r="B138" s="41" t="s">
        <v>213</v>
      </c>
      <c r="C138" s="41" t="s">
        <v>17</v>
      </c>
      <c r="D138" s="42" t="s">
        <v>203</v>
      </c>
      <c r="E138" s="75" t="s">
        <v>214</v>
      </c>
      <c r="F138" s="93">
        <v>20</v>
      </c>
      <c r="G138" s="135"/>
      <c r="H138" s="110">
        <f t="shared" si="40"/>
        <v>0</v>
      </c>
    </row>
    <row r="139" spans="2:8" ht="48" x14ac:dyDescent="0.3">
      <c r="B139" s="41" t="s">
        <v>215</v>
      </c>
      <c r="C139" s="41" t="s">
        <v>17</v>
      </c>
      <c r="D139" s="42" t="s">
        <v>216</v>
      </c>
      <c r="E139" s="75" t="s">
        <v>217</v>
      </c>
      <c r="F139" s="93">
        <v>370</v>
      </c>
      <c r="G139" s="135"/>
      <c r="H139" s="110">
        <f t="shared" si="40"/>
        <v>0</v>
      </c>
    </row>
    <row r="140" spans="2:8" ht="60" x14ac:dyDescent="0.3">
      <c r="B140" s="41" t="s">
        <v>218</v>
      </c>
      <c r="C140" s="41" t="s">
        <v>17</v>
      </c>
      <c r="D140" s="42" t="s">
        <v>120</v>
      </c>
      <c r="E140" s="75" t="s">
        <v>219</v>
      </c>
      <c r="F140" s="93">
        <v>25</v>
      </c>
      <c r="G140" s="135"/>
      <c r="H140" s="110">
        <f t="shared" si="40"/>
        <v>0</v>
      </c>
    </row>
    <row r="141" spans="2:8" ht="96" x14ac:dyDescent="0.3">
      <c r="B141" s="41" t="s">
        <v>220</v>
      </c>
      <c r="C141" s="41" t="s">
        <v>17</v>
      </c>
      <c r="D141" s="42" t="s">
        <v>221</v>
      </c>
      <c r="E141" s="75" t="s">
        <v>222</v>
      </c>
      <c r="F141" s="93">
        <v>30</v>
      </c>
      <c r="G141" s="135"/>
      <c r="H141" s="110">
        <f t="shared" si="40"/>
        <v>0</v>
      </c>
    </row>
    <row r="142" spans="2:8" ht="96" x14ac:dyDescent="0.3">
      <c r="B142" s="41" t="s">
        <v>223</v>
      </c>
      <c r="C142" s="41" t="s">
        <v>17</v>
      </c>
      <c r="D142" s="42" t="s">
        <v>224</v>
      </c>
      <c r="E142" s="75" t="s">
        <v>225</v>
      </c>
      <c r="F142" s="93">
        <v>1</v>
      </c>
      <c r="G142" s="135"/>
      <c r="H142" s="110">
        <f t="shared" si="40"/>
        <v>0</v>
      </c>
    </row>
    <row r="143" spans="2:8" ht="36" x14ac:dyDescent="0.3">
      <c r="B143" s="41" t="s">
        <v>226</v>
      </c>
      <c r="C143" s="41" t="s">
        <v>17</v>
      </c>
      <c r="D143" s="42" t="s">
        <v>82</v>
      </c>
      <c r="E143" s="75" t="s">
        <v>227</v>
      </c>
      <c r="F143" s="93">
        <v>30</v>
      </c>
      <c r="G143" s="135"/>
      <c r="H143" s="110">
        <f t="shared" si="40"/>
        <v>0</v>
      </c>
    </row>
    <row r="144" spans="2:8" x14ac:dyDescent="0.3">
      <c r="B144" s="41"/>
      <c r="C144" s="41"/>
      <c r="D144" s="42"/>
      <c r="E144" s="75"/>
      <c r="F144" s="43"/>
      <c r="G144" s="144"/>
      <c r="H144" s="119"/>
    </row>
    <row r="145" spans="2:8" x14ac:dyDescent="0.3">
      <c r="B145" s="44"/>
      <c r="C145" s="44"/>
      <c r="D145" s="44"/>
      <c r="E145" s="77" t="s">
        <v>181</v>
      </c>
      <c r="F145" s="45">
        <v>1</v>
      </c>
      <c r="G145" s="134">
        <f>SUM(H124:H143)</f>
        <v>0</v>
      </c>
      <c r="H145" s="112">
        <f t="shared" ref="H145:H146" si="41">TRUNC(G145*F145,2)</f>
        <v>0</v>
      </c>
    </row>
    <row r="146" spans="2:8" x14ac:dyDescent="0.3">
      <c r="B146" s="6" t="s">
        <v>228</v>
      </c>
      <c r="C146" s="6" t="s">
        <v>9</v>
      </c>
      <c r="D146" s="6" t="s">
        <v>10</v>
      </c>
      <c r="E146" s="84" t="s">
        <v>229</v>
      </c>
      <c r="F146" s="8">
        <v>1</v>
      </c>
      <c r="G146" s="130">
        <f>+G162</f>
        <v>0</v>
      </c>
      <c r="H146" s="109">
        <f t="shared" si="41"/>
        <v>0</v>
      </c>
    </row>
    <row r="147" spans="2:8" x14ac:dyDescent="0.3">
      <c r="B147" s="41" t="s">
        <v>230</v>
      </c>
      <c r="C147" s="41" t="s">
        <v>17</v>
      </c>
      <c r="D147" s="42" t="s">
        <v>224</v>
      </c>
      <c r="E147" s="75" t="s">
        <v>231</v>
      </c>
      <c r="F147" s="93">
        <v>1</v>
      </c>
      <c r="G147" s="135"/>
      <c r="H147" s="110">
        <f t="shared" ref="H147:H159" si="42">TRUNC(TRUNC(G147,2)*F147,2)</f>
        <v>0</v>
      </c>
    </row>
    <row r="148" spans="2:8" x14ac:dyDescent="0.3">
      <c r="B148" s="41" t="s">
        <v>232</v>
      </c>
      <c r="C148" s="41" t="s">
        <v>17</v>
      </c>
      <c r="D148" s="42" t="s">
        <v>14</v>
      </c>
      <c r="E148" s="75" t="s">
        <v>233</v>
      </c>
      <c r="F148" s="93"/>
      <c r="G148" s="135"/>
      <c r="H148" s="110">
        <f t="shared" si="42"/>
        <v>0</v>
      </c>
    </row>
    <row r="149" spans="2:8" ht="24" x14ac:dyDescent="0.3">
      <c r="B149" s="41"/>
      <c r="C149" s="41"/>
      <c r="D149" s="42"/>
      <c r="E149" s="75" t="s">
        <v>234</v>
      </c>
      <c r="F149" s="93">
        <v>10</v>
      </c>
      <c r="G149" s="135"/>
      <c r="H149" s="110">
        <f t="shared" si="42"/>
        <v>0</v>
      </c>
    </row>
    <row r="150" spans="2:8" ht="24" x14ac:dyDescent="0.3">
      <c r="B150" s="41"/>
      <c r="C150" s="41"/>
      <c r="D150" s="42"/>
      <c r="E150" s="75" t="s">
        <v>235</v>
      </c>
      <c r="F150" s="93">
        <v>13</v>
      </c>
      <c r="G150" s="135"/>
      <c r="H150" s="110">
        <f t="shared" si="42"/>
        <v>0</v>
      </c>
    </row>
    <row r="151" spans="2:8" x14ac:dyDescent="0.3">
      <c r="B151" s="41" t="s">
        <v>236</v>
      </c>
      <c r="C151" s="41" t="s">
        <v>17</v>
      </c>
      <c r="D151" s="42" t="s">
        <v>14</v>
      </c>
      <c r="E151" s="75" t="s">
        <v>237</v>
      </c>
      <c r="F151" s="93">
        <v>1</v>
      </c>
      <c r="G151" s="135"/>
      <c r="H151" s="110">
        <f t="shared" si="42"/>
        <v>0</v>
      </c>
    </row>
    <row r="152" spans="2:8" ht="96" x14ac:dyDescent="0.3">
      <c r="B152" s="41" t="s">
        <v>238</v>
      </c>
      <c r="C152" s="41" t="s">
        <v>17</v>
      </c>
      <c r="D152" s="42" t="s">
        <v>14</v>
      </c>
      <c r="E152" s="75" t="s">
        <v>239</v>
      </c>
      <c r="F152" s="93">
        <v>13</v>
      </c>
      <c r="G152" s="135"/>
      <c r="H152" s="110">
        <f t="shared" si="42"/>
        <v>0</v>
      </c>
    </row>
    <row r="153" spans="2:8" ht="96" x14ac:dyDescent="0.3">
      <c r="B153" s="41" t="s">
        <v>240</v>
      </c>
      <c r="C153" s="41" t="s">
        <v>17</v>
      </c>
      <c r="D153" s="42" t="s">
        <v>14</v>
      </c>
      <c r="E153" s="75" t="s">
        <v>241</v>
      </c>
      <c r="F153" s="93">
        <v>14</v>
      </c>
      <c r="G153" s="135"/>
      <c r="H153" s="110">
        <f t="shared" si="42"/>
        <v>0</v>
      </c>
    </row>
    <row r="154" spans="2:8" ht="96" x14ac:dyDescent="0.3">
      <c r="B154" s="41" t="s">
        <v>242</v>
      </c>
      <c r="C154" s="41" t="s">
        <v>17</v>
      </c>
      <c r="D154" s="42" t="s">
        <v>14</v>
      </c>
      <c r="E154" s="75" t="s">
        <v>243</v>
      </c>
      <c r="F154" s="93">
        <v>38</v>
      </c>
      <c r="G154" s="135"/>
      <c r="H154" s="110">
        <f t="shared" si="42"/>
        <v>0</v>
      </c>
    </row>
    <row r="155" spans="2:8" ht="36" x14ac:dyDescent="0.3">
      <c r="B155" s="41" t="s">
        <v>244</v>
      </c>
      <c r="C155" s="41" t="s">
        <v>17</v>
      </c>
      <c r="D155" s="42" t="s">
        <v>14</v>
      </c>
      <c r="E155" s="75" t="s">
        <v>245</v>
      </c>
      <c r="F155" s="93">
        <v>65</v>
      </c>
      <c r="G155" s="135"/>
      <c r="H155" s="110">
        <f t="shared" si="42"/>
        <v>0</v>
      </c>
    </row>
    <row r="156" spans="2:8" ht="24" x14ac:dyDescent="0.3">
      <c r="B156" s="41" t="s">
        <v>246</v>
      </c>
      <c r="C156" s="41" t="s">
        <v>17</v>
      </c>
      <c r="D156" s="42" t="s">
        <v>14</v>
      </c>
      <c r="E156" s="75" t="s">
        <v>247</v>
      </c>
      <c r="F156" s="93">
        <v>10</v>
      </c>
      <c r="G156" s="135"/>
      <c r="H156" s="110">
        <f t="shared" si="42"/>
        <v>0</v>
      </c>
    </row>
    <row r="157" spans="2:8" ht="24" x14ac:dyDescent="0.3">
      <c r="B157" s="41" t="s">
        <v>248</v>
      </c>
      <c r="C157" s="41" t="s">
        <v>17</v>
      </c>
      <c r="D157" s="66" t="s">
        <v>14</v>
      </c>
      <c r="E157" s="85" t="s">
        <v>249</v>
      </c>
      <c r="F157" s="94">
        <v>0.5</v>
      </c>
      <c r="G157" s="137"/>
      <c r="H157" s="110">
        <f t="shared" si="42"/>
        <v>0</v>
      </c>
    </row>
    <row r="158" spans="2:8" ht="72" x14ac:dyDescent="0.3">
      <c r="B158" s="46"/>
      <c r="C158" s="47"/>
      <c r="D158" s="48"/>
      <c r="E158" s="75" t="s">
        <v>250</v>
      </c>
      <c r="F158" s="93"/>
      <c r="G158" s="145"/>
      <c r="H158"/>
    </row>
    <row r="159" spans="2:8" ht="24" x14ac:dyDescent="0.3">
      <c r="B159" s="41" t="s">
        <v>251</v>
      </c>
      <c r="C159" s="41" t="s">
        <v>17</v>
      </c>
      <c r="D159" s="66" t="s">
        <v>14</v>
      </c>
      <c r="E159" s="85" t="s">
        <v>252</v>
      </c>
      <c r="F159" s="94">
        <v>0.5</v>
      </c>
      <c r="G159" s="137"/>
      <c r="H159" s="110">
        <f t="shared" si="42"/>
        <v>0</v>
      </c>
    </row>
    <row r="160" spans="2:8" ht="84" x14ac:dyDescent="0.3">
      <c r="B160" s="46"/>
      <c r="C160" s="47"/>
      <c r="D160" s="49"/>
      <c r="E160" s="75" t="s">
        <v>253</v>
      </c>
      <c r="F160" s="50"/>
      <c r="G160" s="144"/>
    </row>
    <row r="161" spans="2:8" x14ac:dyDescent="0.3">
      <c r="B161" s="41"/>
      <c r="C161" s="41"/>
      <c r="D161" s="42"/>
      <c r="E161" s="75"/>
      <c r="F161" s="44"/>
      <c r="G161" s="144"/>
      <c r="H161" s="119"/>
    </row>
    <row r="162" spans="2:8" x14ac:dyDescent="0.3">
      <c r="B162" s="44"/>
      <c r="C162" s="44"/>
      <c r="D162" s="44"/>
      <c r="E162" s="77" t="s">
        <v>228</v>
      </c>
      <c r="F162" s="45">
        <v>1</v>
      </c>
      <c r="G162" s="134">
        <f>SUM(H147:H159)</f>
        <v>0</v>
      </c>
      <c r="H162" s="112">
        <f>TRUNC(G162*F162,2)</f>
        <v>0</v>
      </c>
    </row>
    <row r="163" spans="2:8" ht="20.399999999999999" x14ac:dyDescent="0.3">
      <c r="B163" s="6" t="s">
        <v>254</v>
      </c>
      <c r="C163" s="6" t="s">
        <v>9</v>
      </c>
      <c r="D163" s="6" t="s">
        <v>10</v>
      </c>
      <c r="E163" s="84" t="s">
        <v>255</v>
      </c>
      <c r="F163" s="8">
        <v>1</v>
      </c>
      <c r="G163" s="130">
        <f>+G167</f>
        <v>0</v>
      </c>
      <c r="H163" s="109">
        <f>TRUNC(G163*F163,2)</f>
        <v>0</v>
      </c>
    </row>
    <row r="164" spans="2:8" ht="48" x14ac:dyDescent="0.3">
      <c r="B164" s="42" t="s">
        <v>256</v>
      </c>
      <c r="C164" s="42" t="s">
        <v>17</v>
      </c>
      <c r="D164" s="42" t="s">
        <v>14</v>
      </c>
      <c r="E164" s="75" t="s">
        <v>257</v>
      </c>
      <c r="F164" s="93">
        <v>18</v>
      </c>
      <c r="G164" s="135"/>
      <c r="H164" s="110">
        <f t="shared" ref="H164:H165" si="43">TRUNC(TRUNC(G164,2)*F164,2)</f>
        <v>0</v>
      </c>
    </row>
    <row r="165" spans="2:8" ht="24" x14ac:dyDescent="0.3">
      <c r="B165" s="42" t="s">
        <v>258</v>
      </c>
      <c r="C165" s="42" t="s">
        <v>17</v>
      </c>
      <c r="D165" s="42" t="s">
        <v>14</v>
      </c>
      <c r="E165" s="75" t="s">
        <v>259</v>
      </c>
      <c r="F165" s="93">
        <v>15</v>
      </c>
      <c r="G165" s="135"/>
      <c r="H165" s="110">
        <f t="shared" si="43"/>
        <v>0</v>
      </c>
    </row>
    <row r="166" spans="2:8" x14ac:dyDescent="0.3">
      <c r="B166" s="44"/>
      <c r="C166" s="44"/>
      <c r="D166" s="44"/>
      <c r="E166" s="42"/>
      <c r="F166" s="44"/>
      <c r="G166" s="146"/>
      <c r="H166" s="120"/>
    </row>
    <row r="167" spans="2:8" x14ac:dyDescent="0.3">
      <c r="B167" s="44"/>
      <c r="C167" s="44"/>
      <c r="D167" s="44"/>
      <c r="E167" s="77" t="s">
        <v>254</v>
      </c>
      <c r="F167" s="45">
        <v>1</v>
      </c>
      <c r="G167" s="134">
        <f>SUM(H164:H165)</f>
        <v>0</v>
      </c>
      <c r="H167" s="112">
        <f>TRUNC(G167*F167,2)</f>
        <v>0</v>
      </c>
    </row>
    <row r="168" spans="2:8" x14ac:dyDescent="0.3">
      <c r="B168" s="6" t="s">
        <v>260</v>
      </c>
      <c r="C168" s="6" t="s">
        <v>9</v>
      </c>
      <c r="D168" s="6" t="s">
        <v>10</v>
      </c>
      <c r="E168" s="84" t="s">
        <v>261</v>
      </c>
      <c r="F168" s="8">
        <v>1</v>
      </c>
      <c r="G168" s="130">
        <f>+G172</f>
        <v>0</v>
      </c>
      <c r="H168" s="109">
        <f>TRUNC(G168*F168,2)</f>
        <v>0</v>
      </c>
    </row>
    <row r="169" spans="2:8" ht="48" x14ac:dyDescent="0.3">
      <c r="B169" s="42" t="s">
        <v>262</v>
      </c>
      <c r="C169" s="42" t="s">
        <v>17</v>
      </c>
      <c r="D169" s="42" t="s">
        <v>14</v>
      </c>
      <c r="E169" s="75" t="s">
        <v>263</v>
      </c>
      <c r="F169" s="93">
        <v>10</v>
      </c>
      <c r="G169" s="135"/>
      <c r="H169" s="110">
        <f t="shared" ref="H169:H170" si="44">TRUNC(TRUNC(G169,2)*F169,2)</f>
        <v>0</v>
      </c>
    </row>
    <row r="170" spans="2:8" ht="48" x14ac:dyDescent="0.3">
      <c r="B170" s="42" t="s">
        <v>264</v>
      </c>
      <c r="C170" s="42" t="s">
        <v>17</v>
      </c>
      <c r="D170" s="42" t="s">
        <v>14</v>
      </c>
      <c r="E170" s="75" t="s">
        <v>265</v>
      </c>
      <c r="F170" s="93">
        <v>50</v>
      </c>
      <c r="G170" s="135"/>
      <c r="H170" s="110">
        <f t="shared" si="44"/>
        <v>0</v>
      </c>
    </row>
    <row r="171" spans="2:8" x14ac:dyDescent="0.3">
      <c r="B171" s="44"/>
      <c r="C171" s="44"/>
      <c r="D171" s="44"/>
      <c r="E171" s="42"/>
      <c r="F171" s="44"/>
      <c r="G171" s="146"/>
      <c r="H171" s="120"/>
    </row>
    <row r="172" spans="2:8" x14ac:dyDescent="0.3">
      <c r="B172" s="44"/>
      <c r="C172" s="44"/>
      <c r="D172" s="44"/>
      <c r="E172" s="77" t="s">
        <v>260</v>
      </c>
      <c r="F172" s="45">
        <v>1</v>
      </c>
      <c r="G172" s="134">
        <f>SUM(H169:H170)</f>
        <v>0</v>
      </c>
      <c r="H172" s="112">
        <f>TRUNC(G172*F172,2)</f>
        <v>0</v>
      </c>
    </row>
    <row r="173" spans="2:8" x14ac:dyDescent="0.3">
      <c r="B173" s="6" t="s">
        <v>266</v>
      </c>
      <c r="C173" s="6" t="s">
        <v>9</v>
      </c>
      <c r="D173" s="6" t="s">
        <v>10</v>
      </c>
      <c r="E173" s="84" t="s">
        <v>267</v>
      </c>
      <c r="F173" s="8">
        <v>1</v>
      </c>
      <c r="G173" s="130">
        <f>+G178</f>
        <v>0</v>
      </c>
      <c r="H173" s="109">
        <f>TRUNC(G173*F173,2)</f>
        <v>0</v>
      </c>
    </row>
    <row r="174" spans="2:8" ht="72" x14ac:dyDescent="0.3">
      <c r="B174" s="42" t="s">
        <v>268</v>
      </c>
      <c r="C174" s="42" t="s">
        <v>54</v>
      </c>
      <c r="D174" s="42" t="s">
        <v>14</v>
      </c>
      <c r="E174" s="75" t="s">
        <v>269</v>
      </c>
      <c r="F174" s="93">
        <v>2</v>
      </c>
      <c r="G174" s="135"/>
      <c r="H174" s="110">
        <f t="shared" ref="H174:H176" si="45">TRUNC(TRUNC(G174,2)*F174,2)</f>
        <v>0</v>
      </c>
    </row>
    <row r="175" spans="2:8" ht="72" x14ac:dyDescent="0.3">
      <c r="B175" s="42" t="s">
        <v>270</v>
      </c>
      <c r="C175" s="42" t="s">
        <v>54</v>
      </c>
      <c r="D175" s="42" t="s">
        <v>14</v>
      </c>
      <c r="E175" s="75" t="s">
        <v>271</v>
      </c>
      <c r="F175" s="93">
        <v>2</v>
      </c>
      <c r="G175" s="135"/>
      <c r="H175" s="110">
        <f t="shared" si="45"/>
        <v>0</v>
      </c>
    </row>
    <row r="176" spans="2:8" ht="72" x14ac:dyDescent="0.3">
      <c r="B176" s="42" t="s">
        <v>272</v>
      </c>
      <c r="C176" s="42" t="s">
        <v>54</v>
      </c>
      <c r="D176" s="42" t="s">
        <v>14</v>
      </c>
      <c r="E176" s="75" t="s">
        <v>273</v>
      </c>
      <c r="F176" s="93">
        <v>2</v>
      </c>
      <c r="G176" s="135"/>
      <c r="H176" s="110">
        <f t="shared" si="45"/>
        <v>0</v>
      </c>
    </row>
    <row r="177" spans="2:8" x14ac:dyDescent="0.3">
      <c r="B177" s="51"/>
      <c r="C177" s="51"/>
      <c r="D177" s="51"/>
      <c r="E177" s="86"/>
      <c r="F177" s="51"/>
      <c r="G177" s="147"/>
      <c r="H177" s="121"/>
    </row>
    <row r="178" spans="2:8" x14ac:dyDescent="0.3">
      <c r="B178" s="51"/>
      <c r="C178" s="51"/>
      <c r="D178" s="51"/>
      <c r="E178" s="87" t="s">
        <v>266</v>
      </c>
      <c r="F178" s="45">
        <v>1</v>
      </c>
      <c r="G178" s="134">
        <f>SUM(H174:H176)</f>
        <v>0</v>
      </c>
      <c r="H178" s="112">
        <f>TRUNC(G178*F178,2)</f>
        <v>0</v>
      </c>
    </row>
    <row r="179" spans="2:8" x14ac:dyDescent="0.3">
      <c r="B179" s="22" t="s">
        <v>274</v>
      </c>
      <c r="C179" s="22" t="s">
        <v>9</v>
      </c>
      <c r="D179" s="53"/>
      <c r="E179" s="88" t="s">
        <v>289</v>
      </c>
      <c r="F179" s="8">
        <v>1</v>
      </c>
      <c r="G179" s="130">
        <f>+G184</f>
        <v>14526</v>
      </c>
      <c r="H179" s="109">
        <f>TRUNC(G179*F179,2)</f>
        <v>14526</v>
      </c>
    </row>
    <row r="180" spans="2:8" ht="24" x14ac:dyDescent="0.3">
      <c r="B180" s="42" t="s">
        <v>275</v>
      </c>
      <c r="C180" s="42" t="s">
        <v>13</v>
      </c>
      <c r="D180" s="55" t="s">
        <v>165</v>
      </c>
      <c r="E180" s="75" t="s">
        <v>276</v>
      </c>
      <c r="F180" s="44"/>
      <c r="G180" s="44"/>
      <c r="H180" s="120"/>
    </row>
    <row r="181" spans="2:8" ht="24" x14ac:dyDescent="0.3">
      <c r="B181" s="44"/>
      <c r="C181" s="56"/>
      <c r="D181" s="56"/>
      <c r="E181" s="75" t="s">
        <v>277</v>
      </c>
      <c r="F181" s="44"/>
      <c r="G181" s="14"/>
      <c r="H181" s="122">
        <v>9047</v>
      </c>
    </row>
    <row r="182" spans="2:8" ht="24" x14ac:dyDescent="0.3">
      <c r="B182" s="44"/>
      <c r="C182" s="56"/>
      <c r="D182" s="56"/>
      <c r="E182" s="75" t="s">
        <v>278</v>
      </c>
      <c r="F182" s="44"/>
      <c r="G182" s="14"/>
      <c r="H182" s="122">
        <v>5479</v>
      </c>
    </row>
    <row r="184" spans="2:8" ht="15" thickBot="1" x14ac:dyDescent="0.35">
      <c r="B184" s="57"/>
      <c r="C184" s="57"/>
      <c r="D184" s="57"/>
      <c r="E184" s="89" t="s">
        <v>274</v>
      </c>
      <c r="F184" s="59">
        <v>1</v>
      </c>
      <c r="G184" s="60">
        <f>SUM(H181:H182)</f>
        <v>14526</v>
      </c>
      <c r="H184" s="123">
        <f>TRUNC(G184*F184,2)</f>
        <v>14526</v>
      </c>
    </row>
    <row r="185" spans="2:8" ht="15" thickTop="1" x14ac:dyDescent="0.3"/>
    <row r="186" spans="2:8" x14ac:dyDescent="0.3">
      <c r="G186" s="61"/>
      <c r="H186" s="124"/>
    </row>
    <row r="187" spans="2:8" x14ac:dyDescent="0.3">
      <c r="G187" s="62" t="s">
        <v>279</v>
      </c>
      <c r="H187" s="125">
        <f>+H7+H18+H24+H34+H45+H55+H65+H75+H94+H111</f>
        <v>0</v>
      </c>
    </row>
    <row r="188" spans="2:8" x14ac:dyDescent="0.3">
      <c r="G188" s="62" t="s">
        <v>280</v>
      </c>
      <c r="H188" s="125">
        <f>+H123+H146+H163+H168+H173</f>
        <v>0</v>
      </c>
    </row>
    <row r="189" spans="2:8" x14ac:dyDescent="0.3">
      <c r="G189" s="62" t="s">
        <v>285</v>
      </c>
      <c r="H189" s="125">
        <f>+H179</f>
        <v>14526</v>
      </c>
    </row>
    <row r="190" spans="2:8" x14ac:dyDescent="0.3">
      <c r="G190" s="61" t="s">
        <v>281</v>
      </c>
      <c r="H190" s="125"/>
    </row>
    <row r="191" spans="2:8" x14ac:dyDescent="0.3">
      <c r="G191" s="61" t="s">
        <v>282</v>
      </c>
      <c r="H191" s="125"/>
    </row>
    <row r="192" spans="2:8" x14ac:dyDescent="0.3">
      <c r="G192" s="61" t="s">
        <v>283</v>
      </c>
      <c r="H192" s="125"/>
    </row>
    <row r="195" spans="2:8" x14ac:dyDescent="0.3">
      <c r="B195" s="153" t="s">
        <v>291</v>
      </c>
      <c r="C195" s="153"/>
      <c r="D195" s="153"/>
      <c r="E195" s="153"/>
      <c r="F195" s="153"/>
      <c r="G195" s="153"/>
      <c r="H195" s="153"/>
    </row>
    <row r="196" spans="2:8" x14ac:dyDescent="0.3">
      <c r="B196" s="153"/>
      <c r="C196" s="153"/>
      <c r="D196" s="153"/>
      <c r="E196" s="153"/>
      <c r="F196" s="153"/>
      <c r="G196" s="153"/>
      <c r="H196" s="153"/>
    </row>
    <row r="197" spans="2:8" x14ac:dyDescent="0.3">
      <c r="B197" s="153"/>
      <c r="C197" s="153"/>
      <c r="D197" s="153"/>
      <c r="E197" s="153"/>
      <c r="F197" s="153"/>
      <c r="G197" s="153"/>
      <c r="H197" s="153"/>
    </row>
    <row r="198" spans="2:8" x14ac:dyDescent="0.3">
      <c r="B198" s="153"/>
      <c r="C198" s="153"/>
      <c r="D198" s="153"/>
      <c r="E198" s="153"/>
      <c r="F198" s="153"/>
      <c r="G198" s="153"/>
      <c r="H198" s="153"/>
    </row>
    <row r="199" spans="2:8" x14ac:dyDescent="0.3">
      <c r="B199" s="153"/>
      <c r="C199" s="153"/>
      <c r="D199" s="153"/>
      <c r="E199" s="153"/>
      <c r="F199" s="153"/>
      <c r="G199" s="153"/>
      <c r="H199" s="153"/>
    </row>
    <row r="200" spans="2:8" x14ac:dyDescent="0.3">
      <c r="B200" s="153"/>
      <c r="C200" s="153"/>
      <c r="D200" s="153"/>
      <c r="E200" s="153"/>
      <c r="F200" s="153"/>
      <c r="G200" s="153"/>
      <c r="H200" s="153"/>
    </row>
    <row r="201" spans="2:8" x14ac:dyDescent="0.3">
      <c r="B201" s="153"/>
      <c r="C201" s="153"/>
      <c r="D201" s="153"/>
      <c r="E201" s="153"/>
      <c r="F201" s="153"/>
      <c r="G201" s="153"/>
      <c r="H201" s="153"/>
    </row>
    <row r="202" spans="2:8" x14ac:dyDescent="0.3">
      <c r="B202" s="153"/>
      <c r="C202" s="153"/>
      <c r="D202" s="153"/>
      <c r="E202" s="153"/>
      <c r="F202" s="153"/>
      <c r="G202" s="153"/>
      <c r="H202" s="153"/>
    </row>
    <row r="203" spans="2:8" x14ac:dyDescent="0.3">
      <c r="B203" s="153"/>
      <c r="C203" s="153"/>
      <c r="D203" s="153"/>
      <c r="E203" s="153"/>
      <c r="F203" s="153"/>
      <c r="G203" s="153"/>
      <c r="H203" s="153"/>
    </row>
    <row r="204" spans="2:8" x14ac:dyDescent="0.3">
      <c r="B204" s="153"/>
      <c r="C204" s="153"/>
      <c r="D204" s="153"/>
      <c r="E204" s="153"/>
      <c r="F204" s="153"/>
      <c r="G204" s="153"/>
      <c r="H204" s="153"/>
    </row>
    <row r="205" spans="2:8" x14ac:dyDescent="0.3">
      <c r="B205" s="153"/>
      <c r="C205" s="153"/>
      <c r="D205" s="153"/>
      <c r="E205" s="153"/>
      <c r="F205" s="153"/>
      <c r="G205" s="153"/>
      <c r="H205" s="153"/>
    </row>
    <row r="206" spans="2:8" x14ac:dyDescent="0.3">
      <c r="B206" s="153"/>
      <c r="C206" s="153"/>
      <c r="D206" s="153"/>
      <c r="E206" s="153"/>
      <c r="F206" s="153"/>
      <c r="G206" s="153"/>
      <c r="H206" s="153"/>
    </row>
    <row r="207" spans="2:8" x14ac:dyDescent="0.3">
      <c r="B207" s="153"/>
      <c r="C207" s="153"/>
      <c r="D207" s="153"/>
      <c r="E207" s="153"/>
      <c r="F207" s="153"/>
      <c r="G207" s="153"/>
      <c r="H207" s="153"/>
    </row>
    <row r="208" spans="2:8" x14ac:dyDescent="0.3">
      <c r="B208" s="153"/>
      <c r="C208" s="153"/>
      <c r="D208" s="153"/>
      <c r="E208" s="153"/>
      <c r="F208" s="153"/>
      <c r="G208" s="153"/>
      <c r="H208" s="153"/>
    </row>
    <row r="209" spans="2:8" x14ac:dyDescent="0.3">
      <c r="B209" s="153"/>
      <c r="C209" s="153"/>
      <c r="D209" s="153"/>
      <c r="E209" s="153"/>
      <c r="F209" s="153"/>
      <c r="G209" s="153"/>
      <c r="H209" s="153"/>
    </row>
    <row r="210" spans="2:8" x14ac:dyDescent="0.3">
      <c r="B210" s="153"/>
      <c r="C210" s="153"/>
      <c r="D210" s="153"/>
      <c r="E210" s="153"/>
      <c r="F210" s="153"/>
      <c r="G210" s="153"/>
      <c r="H210" s="153"/>
    </row>
    <row r="211" spans="2:8" x14ac:dyDescent="0.3">
      <c r="B211" s="153"/>
      <c r="C211" s="153"/>
      <c r="D211" s="153"/>
      <c r="E211" s="153"/>
      <c r="F211" s="153"/>
      <c r="G211" s="153"/>
      <c r="H211" s="153"/>
    </row>
    <row r="212" spans="2:8" x14ac:dyDescent="0.3">
      <c r="B212" s="153"/>
      <c r="C212" s="153"/>
      <c r="D212" s="153"/>
      <c r="E212" s="153"/>
      <c r="F212" s="153"/>
      <c r="G212" s="153"/>
      <c r="H212" s="153"/>
    </row>
    <row r="213" spans="2:8" x14ac:dyDescent="0.3">
      <c r="B213" s="153"/>
      <c r="C213" s="153"/>
      <c r="D213" s="153"/>
      <c r="E213" s="153"/>
      <c r="F213" s="153"/>
      <c r="G213" s="153"/>
      <c r="H213" s="153"/>
    </row>
    <row r="214" spans="2:8" x14ac:dyDescent="0.3">
      <c r="B214" s="153"/>
      <c r="C214" s="153"/>
      <c r="D214" s="153"/>
      <c r="E214" s="153"/>
      <c r="F214" s="153"/>
      <c r="G214" s="153"/>
      <c r="H214" s="153"/>
    </row>
    <row r="215" spans="2:8" ht="288" customHeight="1" x14ac:dyDescent="0.3">
      <c r="B215" s="153"/>
      <c r="C215" s="153"/>
      <c r="D215" s="153"/>
      <c r="E215" s="153"/>
      <c r="F215" s="153"/>
      <c r="G215" s="153"/>
      <c r="H215" s="153"/>
    </row>
  </sheetData>
  <sheetProtection algorithmName="SHA-512" hashValue="UqQ0fk7qpdfZPq0eOPuGD16mqyQ+8OoFOYH3jHijcVV/UGUE+51wENImJPOyEruftrlTb+jCg6igmk5Pj2QijA==" saltValue="Eic0AATcimM0pFMidOhSgA==" spinCount="100000" sheet="1" objects="1" scenarios="1"/>
  <protectedRanges>
    <protectedRange sqref="G169:G170" name="Rango13"/>
    <protectedRange sqref="G124:G143" name="Rango11"/>
    <protectedRange sqref="G96:G109" name="Rango9"/>
    <protectedRange sqref="G76:G92" name="Rango8"/>
    <protectedRange sqref="G66:G72" name="Rango7"/>
    <protectedRange sqref="G19:G22" name="Rango4"/>
    <protectedRange sqref="G35:G42" name="Rango3"/>
    <protectedRange sqref="G25:G31" name="Rango2"/>
    <protectedRange sqref="G9:G15" name="Rango1"/>
    <protectedRange sqref="G46:G52" name="Rango5"/>
    <protectedRange sqref="G56:G63" name="Rango6"/>
    <protectedRange sqref="G112:G116" name="Rango10"/>
    <protectedRange sqref="G147:G160" name="Rango12"/>
    <protectedRange sqref="G174:G176" name="Rango14"/>
  </protectedRanges>
  <mergeCells count="3">
    <mergeCell ref="B4:G4"/>
    <mergeCell ref="B120:F120"/>
    <mergeCell ref="B195:H2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65D9FC3CE271146A0E4017AD8DFDB88" ma:contentTypeVersion="12" ma:contentTypeDescription="Crear nuevo documento." ma:contentTypeScope="" ma:versionID="50dea35b2732f6ec744db242c372f25e">
  <xsd:schema xmlns:xsd="http://www.w3.org/2001/XMLSchema" xmlns:xs="http://www.w3.org/2001/XMLSchema" xmlns:p="http://schemas.microsoft.com/office/2006/metadata/properties" xmlns:ns2="f02980c4-1187-4dbe-8bb6-9d6b0c130eba" xmlns:ns3="0cea91a3-1ef7-4433-8314-0db28ec180f5" targetNamespace="http://schemas.microsoft.com/office/2006/metadata/properties" ma:root="true" ma:fieldsID="4f6198e818cb252cde5f037fe3a41113" ns2:_="" ns3:_="">
    <xsd:import namespace="f02980c4-1187-4dbe-8bb6-9d6b0c130eba"/>
    <xsd:import namespace="0cea91a3-1ef7-4433-8314-0db28ec180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980c4-1187-4dbe-8bb6-9d6b0c130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ea91a3-1ef7-4433-8314-0db28ec180f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C064CA-9B88-4960-ABF9-FEF5D610E153}">
  <ds:schemaRefs>
    <ds:schemaRef ds:uri="http://schemas.microsoft.com/sharepoint/v3/contenttype/forms"/>
  </ds:schemaRefs>
</ds:datastoreItem>
</file>

<file path=customXml/itemProps2.xml><?xml version="1.0" encoding="utf-8"?>
<ds:datastoreItem xmlns:ds="http://schemas.openxmlformats.org/officeDocument/2006/customXml" ds:itemID="{1A4EBEEB-E7C0-4584-9071-2C962F617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980c4-1187-4dbe-8bb6-9d6b0c130eba"/>
    <ds:schemaRef ds:uri="0cea91a3-1ef7-4433-8314-0db28ec180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326CF-4099-4823-98FB-734A6B7F2B33}">
  <ds:schemaRefs>
    <ds:schemaRef ds:uri="http://purl.org/dc/elements/1.1/"/>
    <ds:schemaRef ds:uri="http://schemas.microsoft.com/office/2006/metadata/properties"/>
    <ds:schemaRef ds:uri="14022c07-2a36-4331-b60e-adef3a126e2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2badb42-114a-47da-b6f8-bd8be055a86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LOTE 1</vt:lpstr>
      <vt:lpstr>LOTE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Iglesias Martín, José Antonio</dc:creator>
  <cp:lastModifiedBy>Calero Rico, Raquel</cp:lastModifiedBy>
  <dcterms:created xsi:type="dcterms:W3CDTF">2021-03-26T10:05:43Z</dcterms:created>
  <dcterms:modified xsi:type="dcterms:W3CDTF">2021-11-11T09:15:21Z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0x010100965D9FC3CE271146A0E4017AD8DFDB88</vt:lpwstr>
  </property>
</Properties>
</file>